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ugbb-fi\userfile\katarzyna.mazur\Desktop\P RZP.271.39.2023.ZP2\Wyjaśnienia i zmiana treści SWZ\"/>
    </mc:Choice>
  </mc:AlternateContent>
  <bookViews>
    <workbookView xWindow="-120" yWindow="-120" windowWidth="29040" windowHeight="15840"/>
  </bookViews>
  <sheets>
    <sheet name="Kosztorys uproszczony" sheetId="2" r:id="rId1"/>
  </sheets>
  <definedNames>
    <definedName name="_xlnm.Print_Titles" localSheetId="0">'Kosztorys uproszczony'!$1:$6</definedName>
  </definedNames>
  <calcPr calcId="162913"/>
</workbook>
</file>

<file path=xl/calcChain.xml><?xml version="1.0" encoding="utf-8"?>
<calcChain xmlns="http://schemas.openxmlformats.org/spreadsheetml/2006/main">
  <c r="I165" i="2" l="1"/>
  <c r="I164" i="2"/>
  <c r="I163" i="2"/>
  <c r="I161" i="2"/>
  <c r="I162" i="2"/>
  <c r="I226" i="2" l="1"/>
  <c r="I225" i="2"/>
  <c r="I224" i="2"/>
  <c r="I223" i="2"/>
  <c r="I222" i="2"/>
  <c r="I221" i="2"/>
  <c r="I220" i="2"/>
  <c r="I219" i="2"/>
  <c r="I218" i="2"/>
  <c r="I217" i="2"/>
  <c r="I216" i="2"/>
  <c r="I215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227" i="2" l="1"/>
  <c r="I213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4" i="2"/>
  <c r="I143" i="2"/>
  <c r="I140" i="2"/>
  <c r="I139" i="2"/>
  <c r="I138" i="2"/>
  <c r="I137" i="2"/>
  <c r="I136" i="2"/>
  <c r="I135" i="2"/>
  <c r="I134" i="2"/>
  <c r="I130" i="2"/>
  <c r="I129" i="2"/>
  <c r="I128" i="2"/>
  <c r="I124" i="2"/>
  <c r="I123" i="2"/>
  <c r="I122" i="2"/>
  <c r="I121" i="2"/>
  <c r="I117" i="2"/>
  <c r="I116" i="2"/>
  <c r="I115" i="2"/>
  <c r="I111" i="2"/>
  <c r="I110" i="2"/>
  <c r="I109" i="2"/>
  <c r="I108" i="2"/>
  <c r="I107" i="2"/>
  <c r="I106" i="2"/>
  <c r="I105" i="2"/>
  <c r="I104" i="2"/>
  <c r="I100" i="2"/>
  <c r="I99" i="2"/>
  <c r="I98" i="2"/>
  <c r="I97" i="2"/>
  <c r="I96" i="2"/>
  <c r="I95" i="2"/>
  <c r="I91" i="2"/>
  <c r="I90" i="2"/>
  <c r="I89" i="2"/>
  <c r="I85" i="2"/>
  <c r="I84" i="2"/>
  <c r="I83" i="2"/>
  <c r="I82" i="2"/>
  <c r="I81" i="2"/>
  <c r="I80" i="2"/>
  <c r="I76" i="2"/>
  <c r="I75" i="2"/>
  <c r="I74" i="2"/>
  <c r="I73" i="2"/>
  <c r="I72" i="2"/>
  <c r="I71" i="2"/>
  <c r="I70" i="2"/>
  <c r="I66" i="2"/>
  <c r="I65" i="2"/>
  <c r="I64" i="2"/>
  <c r="I63" i="2"/>
  <c r="I62" i="2"/>
  <c r="I61" i="2"/>
  <c r="I60" i="2"/>
  <c r="I56" i="2"/>
  <c r="I55" i="2"/>
  <c r="I54" i="2"/>
  <c r="I53" i="2"/>
  <c r="I52" i="2"/>
  <c r="I48" i="2"/>
  <c r="I47" i="2"/>
  <c r="I46" i="2"/>
  <c r="I45" i="2"/>
  <c r="I41" i="2"/>
  <c r="I40" i="2"/>
  <c r="I39" i="2"/>
  <c r="I38" i="2"/>
  <c r="I37" i="2"/>
  <c r="I33" i="2"/>
  <c r="I32" i="2"/>
  <c r="I31" i="2"/>
  <c r="I30" i="2"/>
  <c r="I29" i="2"/>
  <c r="I25" i="2"/>
  <c r="I24" i="2"/>
  <c r="I23" i="2"/>
  <c r="I22" i="2"/>
  <c r="I21" i="2"/>
  <c r="I20" i="2"/>
  <c r="I16" i="2"/>
  <c r="I15" i="2"/>
  <c r="I14" i="2"/>
  <c r="I13" i="2"/>
  <c r="I166" i="2" l="1"/>
  <c r="I145" i="2"/>
  <c r="I141" i="2"/>
  <c r="I86" i="2"/>
  <c r="I118" i="2"/>
  <c r="I188" i="2"/>
  <c r="I26" i="2"/>
  <c r="I34" i="2"/>
  <c r="I92" i="2"/>
  <c r="I17" i="2"/>
  <c r="I42" i="2"/>
  <c r="I57" i="2"/>
  <c r="I77" i="2"/>
  <c r="I49" i="2"/>
  <c r="I67" i="2"/>
  <c r="I101" i="2"/>
  <c r="I125" i="2"/>
  <c r="I131" i="2"/>
  <c r="I112" i="2"/>
  <c r="I9" i="2"/>
  <c r="I8" i="2"/>
  <c r="I10" i="2" l="1"/>
  <c r="I228" i="2" l="1"/>
  <c r="I229" i="2" s="1"/>
  <c r="I230" i="2" s="1"/>
</calcChain>
</file>

<file path=xl/sharedStrings.xml><?xml version="1.0" encoding="utf-8"?>
<sst xmlns="http://schemas.openxmlformats.org/spreadsheetml/2006/main" count="572" uniqueCount="326">
  <si>
    <t>BUDOWA UL. CZEREŚNIOWEJ W ŁOCHOWIE</t>
  </si>
  <si>
    <t>Nr</t>
  </si>
  <si>
    <t>Podstawa</t>
  </si>
  <si>
    <t>Nr ST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</si>
  <si>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</si>
  <si>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</si>
  <si>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</si>
  <si>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</si>
  <si>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</si>
  <si>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</si>
  <si>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</si>
  <si>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</si>
  <si>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</si>
  <si>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1. Przygotowanie terenu pod budowę</t>
  </si>
  <si>
    <t>CPV 45233140-2</t>
  </si>
  <si>
    <t xml:space="preserve"> KNKRB 1 t.0109/02 wyd.I 1991 </t>
  </si>
  <si>
    <t>Roboty pomiarowe przy liniowych robotach ziemnych, na drogach w terenie równinnym ( trasownie osi i punktów wysokościowych )</t>
  </si>
  <si>
    <t>km</t>
  </si>
  <si>
    <t xml:space="preserve"> KNKRB 1 t.0109/04 wyd.I 1991 </t>
  </si>
  <si>
    <t>Pomiary geodezyjne ( stała obsługa geodezyjna w trakcie budowy, zabezpieczenie istniejacych pkt. geodezyjnych )</t>
  </si>
  <si>
    <t>2. Rozbiórki</t>
  </si>
  <si>
    <t>CPV 45111300-1</t>
  </si>
  <si>
    <t xml:space="preserve"> KNR 2-31 t.0807/01 wyd.IV 1995 </t>
  </si>
  <si>
    <t>Rozebranie nawierzchni ( rozbiorka kostki betonowej, kamiennej, betonowych powierzchni )</t>
  </si>
  <si>
    <t>m2</t>
  </si>
  <si>
    <t xml:space="preserve">KNR 2-31 0803/03  </t>
  </si>
  <si>
    <t>Rozebranie mechaniczne nawierzchni z mieszanek mineralno-bitumicznych o grubości 3cm</t>
  </si>
  <si>
    <t>KNR 2-31 0803/04  dopłata 2x</t>
  </si>
  <si>
    <t>Rozebranie mechaniczne nawierzchni z mieszanek mineralno-bitumicznych o grubości 3cm - za każdy dalszy 1cm grubości ponad 3cm</t>
  </si>
  <si>
    <t xml:space="preserve">KNR 4-04 1103/01 + 1103/04 + 1103/05 x 4 </t>
  </si>
  <si>
    <t>Wywiezienie gruzu z terenu rozbiórki ładowanego koparko-ładowarką na samochody samowyładowcze na odl. do 5km - gruz</t>
  </si>
  <si>
    <t>m3</t>
  </si>
  <si>
    <t>3. Roboty ziemne</t>
  </si>
  <si>
    <t>7</t>
  </si>
  <si>
    <t xml:space="preserve">KNNR 1 0113/01 + 0113/02 x -1 </t>
  </si>
  <si>
    <t>Usunięcie za pomocą spycharek warstwy ziemi urodzajnej (humusu) grubości do 10cm - na odkład do ponownego wykorzystania</t>
  </si>
  <si>
    <t>8</t>
  </si>
  <si>
    <t xml:space="preserve">KNNR 1 0206/04.4  </t>
  </si>
  <si>
    <t>Roboty ziemne wykonywane koparkami podsiębiernymi o pojemności łyżki 0,60m3 w ziemi kategorii I-III uprzednio zmagazynowanej w hałdach z transportem urobku samochodami samowyładowczymi na odległość 1km</t>
  </si>
  <si>
    <t>9</t>
  </si>
  <si>
    <t xml:space="preserve">KNNR 1 0201/08.2  </t>
  </si>
  <si>
    <t>Roboty ziemne wykonywane koparkami przedsiębiernymi o pojemności łyżki 0,60m3 w gruncie kategorii III-IV z transportem urobku samochodami samowyładowczymi 5-10t na odległość 1km - wykop</t>
  </si>
  <si>
    <t>10</t>
  </si>
  <si>
    <t>KNNR 1 0208/02.2  dopłata 4x</t>
  </si>
  <si>
    <t>Nakłady uzupełniające do tablic za każdy dalszy rozpoczęty 1km odległości transportu ponad 1km samochodami samowyładowczymi gruntu kategorii I-IV po drogach o nawierzchni utwardzonej - wykop</t>
  </si>
  <si>
    <t>11</t>
  </si>
  <si>
    <t>Roboty ziemne wykonywane koparkami podsiębiernymi o pojemności łyżki 0,60m3 w ziemi kategorii I-III uprzednio zmagazynowanej w hałdach z transportem urobku samochodami samowyładowczymi na odległość 1km - nasyp</t>
  </si>
  <si>
    <t>12</t>
  </si>
  <si>
    <t xml:space="preserve">KNR 2-01 0235/01  </t>
  </si>
  <si>
    <t>Formowanie i zagęszczanie nasypów o wys. do 3.0 m spycharkami w gruncie kat. I-II Wskaźnik zagęszczenia Js = 0.98</t>
  </si>
  <si>
    <t>4. Nawierzchnia jezdni</t>
  </si>
  <si>
    <t>13</t>
  </si>
  <si>
    <t xml:space="preserve">KNR 2-31 0511/03.4  </t>
  </si>
  <si>
    <t>Nawierzchnie z kostki brukowej betonowej grubości 8cm kolorowej układane na podsypce cementowo-piaskowej</t>
  </si>
  <si>
    <t>14</t>
  </si>
  <si>
    <t xml:space="preserve">KNR 2-31 0105/07  </t>
  </si>
  <si>
    <t>Warstwy podsypkowe cementowo-piaskowe zagęszczane mechanicznie o grubości po zagęszczeniu 3cm</t>
  </si>
  <si>
    <t>15</t>
  </si>
  <si>
    <t xml:space="preserve">KNR 2-31 0114/05  </t>
  </si>
  <si>
    <t>Warstwa dolna podbudowy z kruszywa łamanego o grubości po zagęszczeniu 15cm</t>
  </si>
  <si>
    <t>16</t>
  </si>
  <si>
    <t>KNR 2-31 0114/06  dopłata 17x</t>
  </si>
  <si>
    <t>Warstwa dolna podbudowy z kruszywa łamanego o grubości po zagęszczeniu 15cm - za każdy dalszy 1cm</t>
  </si>
  <si>
    <t>17</t>
  </si>
  <si>
    <t xml:space="preserve">KNR 2-31 0103/04  </t>
  </si>
  <si>
    <t>Profilowanie i zagęszczanie mechaniczne podłoża pod warstwy konstrukcyjne nawierzchni w gruncie kategorii I-IV</t>
  </si>
  <si>
    <t>5. Nawierzchnia zjazdów</t>
  </si>
  <si>
    <t>18</t>
  </si>
  <si>
    <t>Nawierzchnie z kostki brukowej betonowej grubości 8cm kolorowej, układane na podyspce cementowo-piaskowej</t>
  </si>
  <si>
    <t>19</t>
  </si>
  <si>
    <t>20</t>
  </si>
  <si>
    <t>21</t>
  </si>
  <si>
    <t>22</t>
  </si>
  <si>
    <t>6. Nawierzchnia chodników</t>
  </si>
  <si>
    <t>23</t>
  </si>
  <si>
    <t xml:space="preserve">KNR 2-31 0511/03.3  </t>
  </si>
  <si>
    <t>Nawierzchnie z kostki brukowej betonowej grubości 8cm szarej układane na podsypce cementowo-piaskowej</t>
  </si>
  <si>
    <t>24</t>
  </si>
  <si>
    <t>25</t>
  </si>
  <si>
    <t>26</t>
  </si>
  <si>
    <t>7. Zabruk kamienny</t>
  </si>
  <si>
    <t>27</t>
  </si>
  <si>
    <t xml:space="preserve">KNR 2-31 0302/02  </t>
  </si>
  <si>
    <t>Nawierzchnie z kostki kamiennej kostka granitowa 15/17 łupana, gr. 8 cm</t>
  </si>
  <si>
    <t>28</t>
  </si>
  <si>
    <t>29</t>
  </si>
  <si>
    <t>30</t>
  </si>
  <si>
    <t>31</t>
  </si>
  <si>
    <t>8. Nawierzchnia jezdni wzmocniona</t>
  </si>
  <si>
    <t>32</t>
  </si>
  <si>
    <t>33</t>
  </si>
  <si>
    <t>34</t>
  </si>
  <si>
    <t>35</t>
  </si>
  <si>
    <t>36</t>
  </si>
  <si>
    <t xml:space="preserve">KNR 2-31 0114/01  </t>
  </si>
  <si>
    <t>Warstwa ulepszonego podłoża CBR&gt;=20%, gr. 20 cm</t>
  </si>
  <si>
    <t>37</t>
  </si>
  <si>
    <t>KNR 2-31 0114/02  dopłata 45x</t>
  </si>
  <si>
    <t>Warstwa ulepszonego podłoża CBR&gt;=20%, gr. 20 cm - za każdy dalszy 1cm</t>
  </si>
  <si>
    <t>38</t>
  </si>
  <si>
    <t>9. Nawierzchnia zjazdów wzmocniona</t>
  </si>
  <si>
    <t>39</t>
  </si>
  <si>
    <t>40</t>
  </si>
  <si>
    <t>41</t>
  </si>
  <si>
    <t>42</t>
  </si>
  <si>
    <t>43</t>
  </si>
  <si>
    <t>44</t>
  </si>
  <si>
    <t>45</t>
  </si>
  <si>
    <t>10. Nawierzchnia chodników wzmocniona</t>
  </si>
  <si>
    <t>46</t>
  </si>
  <si>
    <t>47</t>
  </si>
  <si>
    <t>48</t>
  </si>
  <si>
    <t>49</t>
  </si>
  <si>
    <t>50</t>
  </si>
  <si>
    <t>51</t>
  </si>
  <si>
    <t>11. Nawierzchnia poboczy</t>
  </si>
  <si>
    <t>52</t>
  </si>
  <si>
    <t xml:space="preserve">KNR 2-31 0204/05  </t>
  </si>
  <si>
    <t>Nawierzchnie z tłucznia kamiennego z warstwą górną z tłucznia o grubości po zagęszczeniu 7cm</t>
  </si>
  <si>
    <t>53</t>
  </si>
  <si>
    <t>KNR 2-31 0204/06  dopłata 8x</t>
  </si>
  <si>
    <t>Nawierzchnie z tłucznia kamiennego z warstwą górną z tłucznia - za każdy dalszy 1cm ponad 7cm po zagęszczeniu</t>
  </si>
  <si>
    <t>54</t>
  </si>
  <si>
    <t>12. Dowiązanie do istn. nawierzchni ul. Szosa Nakielska</t>
  </si>
  <si>
    <t>55</t>
  </si>
  <si>
    <t xml:space="preserve">KNR AT-03 0102/01  </t>
  </si>
  <si>
    <t>Roboty remontowe z wywozem materiału z rozbiórki na odległość do 1km - frezowanie nawierzchni bitumicznej o grubości do 4cm</t>
  </si>
  <si>
    <t>56</t>
  </si>
  <si>
    <t xml:space="preserve"> KNR AT-03 t.0202/02 wyd.III 2010 </t>
  </si>
  <si>
    <t>Mechaniczne oczyszczenie i skropienie emulsją asfaltową na zimno podbudowy lub nawierzchni betonowej/bitumicznej przy zużyciu emulsji 0,5kg/m2</t>
  </si>
  <si>
    <t>57</t>
  </si>
  <si>
    <t xml:space="preserve"> KNR AT-04 t.0101/01 wyd.II 2006 </t>
  </si>
  <si>
    <t>Warstwa wzmacniająca grunt pod warstwy technologiczne z siatki przeciwspękaniowej</t>
  </si>
  <si>
    <t>58</t>
  </si>
  <si>
    <t xml:space="preserve">KNR K-42 0104/21  </t>
  </si>
  <si>
    <t>Warstwa ścieralna z betonu asfaltowego AC 11S o grubości 3cm</t>
  </si>
  <si>
    <t>59</t>
  </si>
  <si>
    <t xml:space="preserve">KNR K-42 0104/22  </t>
  </si>
  <si>
    <t>Warstwa ścieralna z betonu asfaltowego AC 11S  - dodatek za każdy dalszy 1cm grubości warstwy ponad 3cm</t>
  </si>
  <si>
    <t>60</t>
  </si>
  <si>
    <t>KNNR 6 0309/07.14  dopłata 5x</t>
  </si>
  <si>
    <t>Nawierzchnia z mieszanek mineralno-bitumicznych z przewozem samochodem 5-10t  - dodatek za każdy dalszy 1km przewozu mieszanki ponad 5km</t>
  </si>
  <si>
    <t>t</t>
  </si>
  <si>
    <t>13. Elementy ulic</t>
  </si>
  <si>
    <t>61</t>
  </si>
  <si>
    <t xml:space="preserve">KNR 2-31 0403/03  </t>
  </si>
  <si>
    <t>Oporniki betonowe najazdowe o wymiarach 12x25 cm na podsypce cementowo-piaskowej</t>
  </si>
  <si>
    <t>m</t>
  </si>
  <si>
    <t>62</t>
  </si>
  <si>
    <t xml:space="preserve">KNR 2-31 0402/04  </t>
  </si>
  <si>
    <t>Ława pod krawężniki i oporniki betonowa z oporem</t>
  </si>
  <si>
    <t>63</t>
  </si>
  <si>
    <t>Krawężniki betonowe o wymiarach 15x30cm wystające na podsypce cementowo-piaskowej</t>
  </si>
  <si>
    <t>64</t>
  </si>
  <si>
    <t>65</t>
  </si>
  <si>
    <t>Krawężniki betonowe najazdowe o wymiarach 15x22 cm na podsypce cementowo-piaskowej</t>
  </si>
  <si>
    <t>66</t>
  </si>
  <si>
    <t>67</t>
  </si>
  <si>
    <t xml:space="preserve">KNR 2-31 0407/05  </t>
  </si>
  <si>
    <t>Obrzeża betonowe o wymiarach 30x8cm na podsypce cementowo-piaskowej, z wypełnieniem spoin zaprawą cementową</t>
  </si>
  <si>
    <t>68</t>
  </si>
  <si>
    <t xml:space="preserve"> KNR 2-31 t.0402/04 wyd.IV 1995 </t>
  </si>
  <si>
    <t>Ława betonowa z oporem pod obrzeża</t>
  </si>
  <si>
    <t>14. Roboty wykończeniowe i inne</t>
  </si>
  <si>
    <t>CPV 45400000-1</t>
  </si>
  <si>
    <t>69</t>
  </si>
  <si>
    <t xml:space="preserve">KNR 2-01 0510/01  </t>
  </si>
  <si>
    <t>Humusowanie powierzchni warstwą humusu grubości 5cm z obsianiem - humus z odkładu</t>
  </si>
  <si>
    <t>70</t>
  </si>
  <si>
    <t xml:space="preserve">KNR 2-01 0510/02  </t>
  </si>
  <si>
    <t>Humusowanie warstwą humusu grubości 5cm z obsianiem - dodatek za każde dalsze 5cm humusu ponad 5cm</t>
  </si>
  <si>
    <t>15. Urządzenia bezpieczeństwa ruchu</t>
  </si>
  <si>
    <t>CPV 45233290-8</t>
  </si>
  <si>
    <t>71</t>
  </si>
  <si>
    <t xml:space="preserve"> KNR-K 2-31 t.0301/01 wyd.I 2014 </t>
  </si>
  <si>
    <t>Oznakowanie poziome - linia gładka o grubości 2,0mm - kolor biały</t>
  </si>
  <si>
    <t>72</t>
  </si>
  <si>
    <t xml:space="preserve"> KNR 2-31 t.0702/02 wyd.IV 1995 </t>
  </si>
  <si>
    <t>Słupki do znaków drogowych z rur stalowych o średnicy 70mm</t>
  </si>
  <si>
    <t>szt</t>
  </si>
  <si>
    <t>73</t>
  </si>
  <si>
    <t xml:space="preserve"> KNR 2-31 t.0703/01 wyd.IV 1995 </t>
  </si>
  <si>
    <t>Przymocowanie znaków zakazu, nakazu, ostrzegawczych i informacyjnych o powierzchni do 0,3m2</t>
  </si>
  <si>
    <t>74</t>
  </si>
  <si>
    <t xml:space="preserve"> KNR-K 2-31 t.0204/02 wyd.I 2014 </t>
  </si>
  <si>
    <t>Próg zwalniający wyspowy 2000x1800x65mm</t>
  </si>
  <si>
    <t>16. Inne</t>
  </si>
  <si>
    <t>75</t>
  </si>
  <si>
    <t xml:space="preserve"> KNNR 5 t.0705/01 wyd.I 2000 </t>
  </si>
  <si>
    <t>Ułożenie rur osłonowych dwudzielnych z PCW o średnicy do 140mm ( na sieci ENERGA)</t>
  </si>
  <si>
    <t>76</t>
  </si>
  <si>
    <t>Ułożenie rur osłonowych dwudzielnych z PCW o średnicy do 140mm ( na sieci teletechnicznej)</t>
  </si>
  <si>
    <t>77</t>
  </si>
  <si>
    <t xml:space="preserve"> KNR 2-31 t.1406/05 wyd.IV 1995 </t>
  </si>
  <si>
    <t>Regulacja wysokościowa studni, hydrantów, studni teletechnicznych</t>
  </si>
  <si>
    <t>Cena</t>
  </si>
  <si>
    <t>Wartość</t>
  </si>
  <si>
    <t>Przygotowanie terenu pod budowę</t>
  </si>
  <si>
    <t>Rozbiórki</t>
  </si>
  <si>
    <t>Roboty ziemne</t>
  </si>
  <si>
    <t>Nawierzchnia jezdni</t>
  </si>
  <si>
    <t>Nawierzchnia zjazdów</t>
  </si>
  <si>
    <t>Nawierzchnia chodników</t>
  </si>
  <si>
    <t>Zabruk kamienny</t>
  </si>
  <si>
    <t>Nawierzchnia jezdni wzmocniona</t>
  </si>
  <si>
    <t>Nawierzchnia zjazdów wzmocniona</t>
  </si>
  <si>
    <t>Nawierzchnia chodników wzmocniona</t>
  </si>
  <si>
    <t>Nawierzchnia poboczy</t>
  </si>
  <si>
    <t>Dowiązanie do istn. nawierzchni ul. Szosa Nakielska</t>
  </si>
  <si>
    <t>Elementy ulic</t>
  </si>
  <si>
    <t>Roboty wykończeniowe i inne</t>
  </si>
  <si>
    <t>Urządzenia bezpieczeństwa ruchu</t>
  </si>
  <si>
    <t>Inne</t>
  </si>
  <si>
    <t>70*</t>
  </si>
  <si>
    <t>KNNR 6 1302-02</t>
  </si>
  <si>
    <t>Oczyszczenie rowów z wyprofilowaniem dna i skarp z namułu gr. 30 cm</t>
  </si>
  <si>
    <t>1. KANALIZACJA DESZCZOWA</t>
  </si>
  <si>
    <t>1.1. Roboty ziemne</t>
  </si>
  <si>
    <t>Wykopy liniowe w gruntach suchych kategorii III-IV o szerokości 0,8-1,5m i głębokości do 3,0m o ścianach pionowych z wydobyciem urobku łopatą lub wyciągiem ręcznym</t>
  </si>
  <si>
    <t>Wykopy oraz przekopy w gruncie kategorii III wykonywane na odkład  koparkami podsiębiernymi o pojemności łyżki 0,25m3 - pod wpusty deszczowe</t>
  </si>
  <si>
    <t>Wykopy oraz przekopy w gruncie kategorii III wykonywane na odkład  koparkami podsiębiernymi o pojemności łyżki 0,40m3 - pod studnie kanalizacyjne</t>
  </si>
  <si>
    <t>Wykopy oraz przekopy w gruncie kategorii III wykonywane na odkład koparkami podsiębiernymi o pojemności łyżki 0,60m3</t>
  </si>
  <si>
    <t>Pełne umocnienie palami szalunkowymi (wypraskami) pionowych ścian wykopów liniowych w gruncie suchym kategorii III-IV  o szerokości do 1m i głębokości do 3m wraz z rozbiórką</t>
  </si>
  <si>
    <t>Umocnienie ścian wykopów o głębokości do 3m, w gruntach suchych kategorii III-IV pod obiekty specjalne palami szalunkowymi stalowymi wraz z rozbiórką</t>
  </si>
  <si>
    <t>Roboty ziemne w gruncie kategorii III wykonywane koparkami przedsiębiernymi o pojemności łyżki 0,40m3 z transportem urobku samochodami samowyładowczymi do 5t na odległość do 1km</t>
  </si>
  <si>
    <t>1.2. Zasypanie wykopów</t>
  </si>
  <si>
    <t>Zasypanie wykopów spycharkami gąsienicowymi 55kW (75KM) z przemieszczeniem gruntu kategorii I-III na odległość do 10m</t>
  </si>
  <si>
    <t>Zasypanie wykopów spycharkami gąsienicowymi 74kW (100KM) z przemieszczeniem gruntu kategorii I-III na odległość do 10m</t>
  </si>
  <si>
    <t>Zasypanie wykopów</t>
  </si>
  <si>
    <t>1.3. Roboty montażowe</t>
  </si>
  <si>
    <t>Podłoża pod kanały z materiałów sypkich o grubości 20cm</t>
  </si>
  <si>
    <t>Kanały z rur PVC o średnicy zewnętrznej 315mm łączone na wcisk</t>
  </si>
  <si>
    <t>Kanały z rur PVC o średnicy zewnętrznej 500mm łączone na wcisk</t>
  </si>
  <si>
    <t>Kanały z rur PVC o średnicy zewnętrznej 200mm łączone na wcisk</t>
  </si>
  <si>
    <t>Studnie rewizyjne w gotowym wykopie z kręgów betonowych o średnicy 1200mm i głębokości 3m</t>
  </si>
  <si>
    <t>studnię</t>
  </si>
  <si>
    <t>Dwukrotna izolacja abizolem zewnętrznych powierzchni rur betonowych i żelbetowych o średnicy 1200mm</t>
  </si>
  <si>
    <t>Studzienka ściekowa uliczna prefabrykowana betonowa o średnicy 500mm z osadnikiem bez syfonu</t>
  </si>
  <si>
    <t>Dwukrotna izolacja abizolem zewnętrznych powierzchni rur betonowych i żelbetowych o średnicy 500mm</t>
  </si>
  <si>
    <t>Próba szczelności kanałów rurowych o średnicy nominalnej 300mm</t>
  </si>
  <si>
    <t>Próba szczelności kanałów rurowych o średnicy nominalnej 500mm</t>
  </si>
  <si>
    <t>Próba szczelności kanałów rurowych o średnicy nominalnej 200mm</t>
  </si>
  <si>
    <t>Obsługa geodezyjna</t>
  </si>
  <si>
    <t>kpl</t>
  </si>
  <si>
    <t>Kamerowanie kanalizacji deszczowej</t>
  </si>
  <si>
    <t>Kształtki PVC kanalizacji zewnętrznej, jednokielichowe o średnicy zewnętrznej 1130mm łączone na wcisk-trójnik 1130/200mm 45st.</t>
  </si>
  <si>
    <t>Kształtki PVC kanalizacji zewnętrznej, jednokielichowe o średnicy zewnętrznej 907mm łączone na wcisk-trójnik 907/200mm 45st.</t>
  </si>
  <si>
    <t>Roboty montażowe</t>
  </si>
  <si>
    <t>KANALIZACJA DESZCZOWA</t>
  </si>
  <si>
    <t>2. SIEĆ WODOCIĄGOWA</t>
  </si>
  <si>
    <t>Montaż rurociągów z rur polietylenowych PE, PEHD o średnicy zewnętrznej 90mm</t>
  </si>
  <si>
    <t>Montaż rurociągów z rur polietylenowych PE, PEHD o średnicy zewnętrznej 110mm</t>
  </si>
  <si>
    <t>Próba wodna szczelności sieci wodociągowych z rur typu PEHD o średnicy nominalnej 90-110mm (1 próba - 200m)</t>
  </si>
  <si>
    <t>próba</t>
  </si>
  <si>
    <t>Dezynfekcja rurociągów sieci wodociągowych o średnicy nominalnej do 150mm (próba odcinka 200m)</t>
  </si>
  <si>
    <t>próbę</t>
  </si>
  <si>
    <t>Połączenie metodą zgrzewania czołowego rur polietylenowych, ciśnieniowych PE, PEHD o średnicy zewnętrznej 90mm</t>
  </si>
  <si>
    <t>złącze</t>
  </si>
  <si>
    <t>Kształtki żeliwne ciśnieniowe kołnierzowe o średnicy nominalnej 100mm</t>
  </si>
  <si>
    <t>Hydranty pożarowe podziemne o średnicy 80mm</t>
  </si>
  <si>
    <t>Oznakowanie trasy na słupku stalowym</t>
  </si>
  <si>
    <t>Badanie wody</t>
  </si>
  <si>
    <t>Zasuwy żeliwne klinowe, owalne kołnierzowe z obudową o średnicy 100mm, montowane sprzętem ręcznym</t>
  </si>
  <si>
    <t>Kształtki żeliwne ciśnieniowe kołnierzowe, o średnicy 80mm-króciec 2-kołnierzowy FF, L= 1,0 m,śr.80 mm.</t>
  </si>
  <si>
    <t>Kształtki żeliwne ciśnieniowe kołnierzowe, o średnicy 80mm-króciec 2-kołnierzowy FF, L= 0,3 m,śr.80 mm.</t>
  </si>
  <si>
    <t>Kształtki żeliwne ciśnieniowe kołnierzowe, o średnicy  nominalnej 100mm - króciec dwukołnierzowy FF 100 mm, L=1,0 m</t>
  </si>
  <si>
    <t>Deskowanie ław fundamentowych</t>
  </si>
  <si>
    <t>Układanie mieszanki betonowej z transportem japonkami, w ławach fundamentowych i blokach oporowych</t>
  </si>
  <si>
    <t>Kształtki żeliwne ciśnieniowe kołnierzowe, o średnicy  nominalnej 100mm - kołnierz ślepy  śr. 100 mm</t>
  </si>
  <si>
    <t>1Kształtki żeliwne ciśnieniowe kołnierzowe, o średnicy  nominalnej 100mm - trójnik 100/80 mm</t>
  </si>
  <si>
    <t>Kształtki żeliwne ciśnieniowe kołnierzowe, o średnicy  nominalnej 100mm - trójnik 100/100 mm</t>
  </si>
  <si>
    <t>SIEĆ WODOCIĄGOWA</t>
  </si>
  <si>
    <t>Branża elektryczna</t>
  </si>
  <si>
    <t xml:space="preserve">Wykopanie rowu kablego o głęb. 0,9m i szer. dna wykopu 0,4m - dla demontażu istniejacego kabla SN-15kV </t>
  </si>
  <si>
    <t xml:space="preserve">Demontaż istniejacego kabla SN-15kV typu RUHAKXs 1× 120 z rowu kablowego </t>
  </si>
  <si>
    <t xml:space="preserve">Wykopanie rowu kablego o głęb. 1,0m i szer. dna wykopu 0,4m - dla ułożenia nowego kabla SN-15kV  </t>
  </si>
  <si>
    <t xml:space="preserve">Nasypanie warstwy piasku grubości 10 cm i 20cm -  (podsypka przed położeniem kabla i nasypka po ułożeniu kabla </t>
  </si>
  <si>
    <t>Ułożenie rury ochronnej typu DVK 160 - czrwona</t>
  </si>
  <si>
    <t>Montaż mufy przelotowej na kablach SN-15kV</t>
  </si>
  <si>
    <t>Pomiary i próby powykonawcze kabla SN-15kV</t>
  </si>
  <si>
    <t xml:space="preserve">Wykopanie rowu kablego o głęb. 0,8m i szer. dna wykopu 0,4m - odkopanie istniejacego kabla nn-0,4kV </t>
  </si>
  <si>
    <t xml:space="preserve">Wykopanie rowu kablego o głęb. 0,8m i szer. dna wykopu 0,4m - dla nowej trasy przełożonego kabla  </t>
  </si>
  <si>
    <t>Osłonięcie istniejącego kabla nn-0,4kV rurą dwudzielną  A160 PS niebieska</t>
  </si>
  <si>
    <t>Osłonięcie istniejącego kabla nn-0,4kV rurą dwudzielną  A110 PS niebieska</t>
  </si>
  <si>
    <t>Zasypanie rowu kablowego po ułozeniu kabla nn-0,4kV - przełozonego</t>
  </si>
  <si>
    <t>Montaż mufy przelotowej na kablach nn-0,4kV</t>
  </si>
  <si>
    <t xml:space="preserve">Wykopanie rowu kablego o głęb. 0,6m i szer. dna wykopu 0,4m - dla montażu kabla oświetleniowego  </t>
  </si>
  <si>
    <t xml:space="preserve">Montaż kompletnego słupa oświetleniowego h=7,0m z wysięgnikiem l=1,0m, h=1,0m, kąt 5 stopni (z fundam. żelbetowyn prefabryk.,  tabliczką bezpiecznikową - złącza typu IZK, przewodem w słupie typu YKY 5×1,5 i  sterownikiem systemu oświetlenia ) </t>
  </si>
  <si>
    <t xml:space="preserve">Montaż oprawy oświetleniowej drogowej ze żródłem światła typu panel LED z zasilaczem DALI ( o mocy zgodnie z projektem) </t>
  </si>
  <si>
    <t xml:space="preserve">Zasypanie rowu kablowego po ułożeniu kabla oświetleniowego   </t>
  </si>
  <si>
    <t>Ułożenie rury ochronnej typu DVK 75 - niebieska</t>
  </si>
  <si>
    <t xml:space="preserve">Montaż mufy przelotowej na kablach oświetleniowych </t>
  </si>
  <si>
    <t xml:space="preserve">Wykopanie rowu kablego o głęb. 0,6m i szer. dna wykopu 0,4m - dla montażu nowego kabla oświetleniowego  </t>
  </si>
  <si>
    <t>Montaż uziomu taśmowo-szpilkowego dla słupa oświetleniowego R&lt;10 omów</t>
  </si>
  <si>
    <t xml:space="preserve">Wykonanie pomiarów izolacji kabla </t>
  </si>
  <si>
    <t xml:space="preserve">Wykonanie pomiarów ochronnych </t>
  </si>
  <si>
    <t xml:space="preserve">Ułożenie kabla typu NA2XS(F)2Y 1×150mm2 w rowie kablowym </t>
  </si>
  <si>
    <t xml:space="preserve">Zasypanie rowu kablowego po demontazu kabla SN-15kV </t>
  </si>
  <si>
    <t xml:space="preserve">Demontaż istniejacego kabla nn-0,4kV typu YAKY 4×240 mm2  z rowu kablowego - do przełożenia </t>
  </si>
  <si>
    <t xml:space="preserve">Ułożenie kabla typu NAY2Y-J 4×150 mm2 w rurze ochronnej </t>
  </si>
  <si>
    <t xml:space="preserve">Ułożenie kabla typu NAY2Y-J 4×150mm2 w rurze ochronnej - przełożenie kabla </t>
  </si>
  <si>
    <t xml:space="preserve">Ułożenie kabla typu NAY2Y-J 4×150mm2 w rowie kablowym </t>
  </si>
  <si>
    <t xml:space="preserve">Ułożenie kabla typu NAY2Y-J 4×150mm2 w rowie kablowym - przełożenie kabla </t>
  </si>
  <si>
    <t xml:space="preserve">1. Likwidacja kolizji sieci elektroenergetycznej i budowa oświetlenia </t>
  </si>
  <si>
    <t>2. Budowa oświetlenia</t>
  </si>
  <si>
    <t xml:space="preserve">Ułożenie kabla typu YAKY 4×25 mm2 w rurze ochronnej </t>
  </si>
  <si>
    <t xml:space="preserve">Ułożenie kabla typu YAKY 4×25mm2 w rowie kablowym </t>
  </si>
  <si>
    <t xml:space="preserve">Ułożenie kabla typu NA2XS(F)2Y 1×150mm2 w rurze ochronnej </t>
  </si>
  <si>
    <t>OGÓŁEM KOSZTORYS 
netto</t>
  </si>
  <si>
    <t>x</t>
  </si>
  <si>
    <t>Podatek VAT (23%)</t>
  </si>
  <si>
    <t>OGÓŁEM KOSZTORYS 
brutto</t>
  </si>
  <si>
    <t>Razem budowa oświetlenia</t>
  </si>
  <si>
    <t xml:space="preserve">Likwidacja kolizji sieci elektroenergetycznej i budowa oświetlenia </t>
  </si>
  <si>
    <t>RZP.271.39.2023.ZP2                                                                         Formularz 2.1</t>
  </si>
  <si>
    <t>godz.</t>
  </si>
  <si>
    <t>Pompowanie próbne pomiarowe lub oczyszczające przy śr. otworów 1500 -  500mm</t>
  </si>
  <si>
    <t>101a</t>
  </si>
  <si>
    <t>101b</t>
  </si>
  <si>
    <t>101c</t>
  </si>
  <si>
    <t>101d</t>
  </si>
  <si>
    <t>Igłofiltry o śr. Do 50 mm wpłukiwane w grunt bezpośrednio bez obsypki na głębokość do 6m</t>
  </si>
  <si>
    <t>szt.</t>
  </si>
  <si>
    <t>Rurociągi stalowe kołnierzowe tymczasowe - śr. 80-125mm</t>
  </si>
  <si>
    <t>Igłofiltry o śr. Do 50 mm wpłukiwane w grunt bezpośrednio bez obsypki na głębokość do 8m</t>
  </si>
  <si>
    <t>Ujednolicony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</si>
</sst>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3" x14ac:knownFonts="1">
    <font>
      <sz val="10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</font>
    <font>
      <b/>
      <sz val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3F7C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horizontal="right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center" wrapText="1"/>
    </xf>
    <xf numFmtId="0" fontId="3" fillId="8" borderId="2" xfId="0" applyFont="1" applyFill="1" applyBorder="1" applyAlignment="1">
      <alignment horizontal="left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right" vertical="center" wrapText="1"/>
    </xf>
    <xf numFmtId="0" fontId="2" fillId="8" borderId="3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right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vertical="top"/>
    </xf>
    <xf numFmtId="0" fontId="5" fillId="8" borderId="4" xfId="0" applyFont="1" applyFill="1" applyBorder="1" applyAlignment="1">
      <alignment vertical="top" wrapText="1"/>
    </xf>
    <xf numFmtId="0" fontId="8" fillId="8" borderId="4" xfId="0" applyFont="1" applyFill="1" applyBorder="1" applyAlignment="1">
      <alignment vertical="center" wrapText="1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0" fontId="5" fillId="9" borderId="4" xfId="0" applyFont="1" applyFill="1" applyBorder="1" applyAlignment="1">
      <alignment vertical="top"/>
    </xf>
    <xf numFmtId="0" fontId="5" fillId="9" borderId="4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vertical="top"/>
    </xf>
    <xf numFmtId="0" fontId="7" fillId="8" borderId="4" xfId="0" applyFont="1" applyFill="1" applyBorder="1" applyAlignment="1">
      <alignment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7" fillId="9" borderId="4" xfId="0" applyFont="1" applyFill="1" applyBorder="1" applyAlignment="1">
      <alignment horizontal="center" vertical="center"/>
    </xf>
    <xf numFmtId="2" fontId="7" fillId="9" borderId="4" xfId="0" applyNumberFormat="1" applyFont="1" applyFill="1" applyBorder="1" applyAlignment="1">
      <alignment horizontal="center" vertical="center"/>
    </xf>
    <xf numFmtId="2" fontId="7" fillId="9" borderId="4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2" fontId="7" fillId="6" borderId="4" xfId="1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 wrapText="1"/>
    </xf>
    <xf numFmtId="2" fontId="9" fillId="6" borderId="4" xfId="1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vertical="top"/>
    </xf>
    <xf numFmtId="0" fontId="4" fillId="2" borderId="2" xfId="0" applyFont="1" applyFill="1" applyBorder="1" applyAlignment="1">
      <alignment horizontal="right" vertical="center" wrapText="1"/>
    </xf>
    <xf numFmtId="0" fontId="4" fillId="9" borderId="1" xfId="0" applyFont="1" applyFill="1" applyBorder="1" applyAlignment="1">
      <alignment horizontal="right" vertical="center" wrapText="1"/>
    </xf>
    <xf numFmtId="0" fontId="4" fillId="9" borderId="4" xfId="0" applyFont="1" applyFill="1" applyBorder="1" applyAlignment="1">
      <alignment horizontal="right" vertical="center" wrapText="1"/>
    </xf>
    <xf numFmtId="0" fontId="7" fillId="9" borderId="4" xfId="0" applyFont="1" applyFill="1" applyBorder="1" applyAlignment="1">
      <alignment horizontal="right" vertical="center" wrapText="1"/>
    </xf>
    <xf numFmtId="0" fontId="2" fillId="7" borderId="7" xfId="0" applyFont="1" applyFill="1" applyBorder="1" applyAlignment="1">
      <alignment horizontal="center" vertical="center" wrapText="1"/>
    </xf>
    <xf numFmtId="2" fontId="2" fillId="7" borderId="7" xfId="0" applyNumberFormat="1" applyFont="1" applyFill="1" applyBorder="1" applyAlignment="1">
      <alignment horizontal="center" vertical="center" wrapText="1"/>
    </xf>
    <xf numFmtId="2" fontId="3" fillId="8" borderId="2" xfId="0" applyNumberFormat="1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4" fillId="9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5" fillId="7" borderId="4" xfId="0" applyNumberFormat="1" applyFont="1" applyFill="1" applyBorder="1" applyAlignment="1">
      <alignment horizontal="center" vertical="center"/>
    </xf>
    <xf numFmtId="2" fontId="5" fillId="8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/>
    </xf>
    <xf numFmtId="2" fontId="5" fillId="9" borderId="4" xfId="0" applyNumberFormat="1" applyFont="1" applyFill="1" applyBorder="1" applyAlignment="1">
      <alignment horizontal="center" vertical="center"/>
    </xf>
    <xf numFmtId="2" fontId="5" fillId="8" borderId="4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5" fillId="9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7" borderId="4" xfId="0" applyNumberFormat="1" applyFont="1" applyFill="1" applyBorder="1" applyAlignment="1">
      <alignment horizontal="center" vertical="top"/>
    </xf>
    <xf numFmtId="2" fontId="5" fillId="8" borderId="4" xfId="0" applyNumberFormat="1" applyFont="1" applyFill="1" applyBorder="1" applyAlignment="1">
      <alignment horizontal="center" vertical="top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9" borderId="4" xfId="0" applyNumberFormat="1" applyFont="1" applyFill="1" applyBorder="1" applyAlignment="1">
      <alignment horizontal="center" vertical="center" wrapText="1"/>
    </xf>
    <xf numFmtId="2" fontId="7" fillId="9" borderId="4" xfId="1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top"/>
    </xf>
    <xf numFmtId="2" fontId="5" fillId="6" borderId="4" xfId="0" applyNumberFormat="1" applyFont="1" applyFill="1" applyBorder="1" applyAlignment="1">
      <alignment horizontal="center" vertical="center"/>
    </xf>
    <xf numFmtId="2" fontId="4" fillId="9" borderId="4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9" fillId="6" borderId="5" xfId="0" applyFont="1" applyFill="1" applyBorder="1" applyAlignment="1"/>
    <xf numFmtId="0" fontId="9" fillId="6" borderId="6" xfId="0" applyFont="1" applyFill="1" applyBorder="1" applyAlignment="1"/>
    <xf numFmtId="0" fontId="10" fillId="0" borderId="5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3F7C1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0"/>
  <sheetViews>
    <sheetView tabSelected="1" topLeftCell="A208" workbookViewId="0">
      <selection activeCell="B2" sqref="B2:I2"/>
    </sheetView>
  </sheetViews>
  <sheetFormatPr defaultColWidth="11.42578125" defaultRowHeight="12.75" customHeight="1" x14ac:dyDescent="0.2"/>
  <cols>
    <col min="1" max="1" width="4.28515625" style="5" customWidth="1"/>
    <col min="2" max="2" width="5" style="5" customWidth="1"/>
    <col min="3" max="3" width="8.5703125" style="5" customWidth="1"/>
    <col min="4" max="4" width="9.28515625" style="5" customWidth="1"/>
    <col min="5" max="5" width="35" style="5" customWidth="1"/>
    <col min="6" max="6" width="5" style="5" customWidth="1"/>
    <col min="7" max="8" width="9.28515625" style="84" customWidth="1"/>
    <col min="9" max="9" width="11.42578125" style="72" customWidth="1"/>
    <col min="10" max="16384" width="11.42578125" style="5"/>
  </cols>
  <sheetData>
    <row r="1" spans="1:9" ht="15.75" x14ac:dyDescent="0.2">
      <c r="B1" s="92" t="s">
        <v>314</v>
      </c>
      <c r="C1" s="93"/>
      <c r="D1" s="93"/>
      <c r="E1" s="93"/>
      <c r="F1" s="93"/>
      <c r="G1" s="93"/>
      <c r="H1" s="93"/>
      <c r="I1" s="94"/>
    </row>
    <row r="2" spans="1:9" ht="15.75" x14ac:dyDescent="0.2">
      <c r="A2" s="1"/>
      <c r="B2" s="99" t="s">
        <v>325</v>
      </c>
      <c r="C2" s="99"/>
      <c r="D2" s="99"/>
      <c r="E2" s="99"/>
      <c r="F2" s="99"/>
      <c r="G2" s="99"/>
      <c r="H2" s="99"/>
      <c r="I2" s="99"/>
    </row>
    <row r="3" spans="1:9" ht="22.5" customHeight="1" x14ac:dyDescent="0.2">
      <c r="A3" s="1"/>
      <c r="B3" s="95" t="s">
        <v>0</v>
      </c>
      <c r="C3" s="96"/>
      <c r="D3" s="96"/>
      <c r="E3" s="96"/>
      <c r="F3" s="96"/>
      <c r="G3" s="96"/>
      <c r="H3" s="96"/>
      <c r="I3" s="97"/>
    </row>
    <row r="4" spans="1:9" x14ac:dyDescent="0.2">
      <c r="A4" s="1"/>
      <c r="B4" s="53" t="s">
        <v>1</v>
      </c>
      <c r="C4" s="53" t="s">
        <v>2</v>
      </c>
      <c r="D4" s="53" t="s">
        <v>3</v>
      </c>
      <c r="E4" s="53" t="s">
        <v>4</v>
      </c>
      <c r="F4" s="53" t="s">
        <v>5</v>
      </c>
      <c r="G4" s="54" t="s">
        <v>6</v>
      </c>
      <c r="H4" s="54" t="s">
        <v>195</v>
      </c>
      <c r="I4" s="54" t="s">
        <v>196</v>
      </c>
    </row>
    <row r="5" spans="1:9" ht="22.5" customHeight="1" x14ac:dyDescent="0.2">
      <c r="A5"/>
      <c r="B5" s="2" t="s">
        <v>7</v>
      </c>
      <c r="C5" s="2" t="s">
        <v>8</v>
      </c>
      <c r="D5" s="2" t="s">
        <v>9</v>
      </c>
      <c r="E5" s="2" t="s">
        <v>10</v>
      </c>
      <c r="F5" s="2" t="s">
        <v>11</v>
      </c>
      <c r="G5" s="7" t="s">
        <v>12</v>
      </c>
      <c r="H5" s="7" t="s">
        <v>33</v>
      </c>
      <c r="I5" s="7" t="s">
        <v>36</v>
      </c>
    </row>
    <row r="6" spans="1:9" ht="12.75" customHeight="1" x14ac:dyDescent="0.2">
      <c r="A6"/>
      <c r="B6" s="23"/>
      <c r="C6" s="23"/>
      <c r="D6" s="23"/>
      <c r="E6" s="22" t="s">
        <v>13</v>
      </c>
      <c r="F6" s="23"/>
      <c r="G6" s="55"/>
      <c r="H6" s="55"/>
      <c r="I6" s="55"/>
    </row>
    <row r="7" spans="1:9" x14ac:dyDescent="0.2">
      <c r="A7"/>
      <c r="B7" s="24"/>
      <c r="C7" s="24"/>
      <c r="D7" s="24"/>
      <c r="E7" s="25" t="s">
        <v>14</v>
      </c>
      <c r="F7" s="25"/>
      <c r="G7" s="56"/>
      <c r="H7" s="56"/>
      <c r="I7" s="56"/>
    </row>
    <row r="8" spans="1:9" ht="45" x14ac:dyDescent="0.2">
      <c r="A8"/>
      <c r="B8" s="3" t="s">
        <v>7</v>
      </c>
      <c r="C8" s="3" t="s">
        <v>15</v>
      </c>
      <c r="D8" s="3"/>
      <c r="E8" s="4" t="s">
        <v>16</v>
      </c>
      <c r="F8" s="3" t="s">
        <v>17</v>
      </c>
      <c r="G8" s="57">
        <v>1.1499999999999999</v>
      </c>
      <c r="H8" s="57"/>
      <c r="I8" s="57">
        <f>G8*H8</f>
        <v>0</v>
      </c>
    </row>
    <row r="9" spans="1:9" ht="45" x14ac:dyDescent="0.2">
      <c r="A9"/>
      <c r="B9" s="3" t="s">
        <v>8</v>
      </c>
      <c r="C9" s="3" t="s">
        <v>18</v>
      </c>
      <c r="D9" s="3"/>
      <c r="E9" s="4" t="s">
        <v>19</v>
      </c>
      <c r="F9" s="3" t="s">
        <v>17</v>
      </c>
      <c r="G9" s="57">
        <v>1.1499999999999999</v>
      </c>
      <c r="H9" s="57"/>
      <c r="I9" s="57">
        <f>G9*H9</f>
        <v>0</v>
      </c>
    </row>
    <row r="10" spans="1:9" x14ac:dyDescent="0.2">
      <c r="A10"/>
      <c r="B10" s="6"/>
      <c r="C10" s="6"/>
      <c r="D10" s="6"/>
      <c r="E10" s="6" t="s">
        <v>197</v>
      </c>
      <c r="F10" s="6"/>
      <c r="G10" s="73"/>
      <c r="H10" s="73"/>
      <c r="I10" s="58">
        <f>I8+I9</f>
        <v>0</v>
      </c>
    </row>
    <row r="11" spans="1:9" x14ac:dyDescent="0.2">
      <c r="A11"/>
      <c r="B11" s="21"/>
      <c r="C11" s="21"/>
      <c r="D11" s="21"/>
      <c r="E11" s="22" t="s">
        <v>20</v>
      </c>
      <c r="F11" s="23"/>
      <c r="G11" s="55"/>
      <c r="H11" s="55"/>
      <c r="I11" s="55"/>
    </row>
    <row r="12" spans="1:9" x14ac:dyDescent="0.2">
      <c r="A12"/>
      <c r="B12" s="24"/>
      <c r="C12" s="24"/>
      <c r="D12" s="24"/>
      <c r="E12" s="25" t="s">
        <v>21</v>
      </c>
      <c r="F12" s="25"/>
      <c r="G12" s="56"/>
      <c r="H12" s="56"/>
      <c r="I12" s="56"/>
    </row>
    <row r="13" spans="1:9" ht="45" x14ac:dyDescent="0.2">
      <c r="A13"/>
      <c r="B13" s="3" t="s">
        <v>9</v>
      </c>
      <c r="C13" s="3" t="s">
        <v>22</v>
      </c>
      <c r="D13" s="3"/>
      <c r="E13" s="4" t="s">
        <v>23</v>
      </c>
      <c r="F13" s="3" t="s">
        <v>24</v>
      </c>
      <c r="G13" s="57">
        <v>49</v>
      </c>
      <c r="H13" s="57"/>
      <c r="I13" s="57">
        <f>G13*H13</f>
        <v>0</v>
      </c>
    </row>
    <row r="14" spans="1:9" ht="33.75" x14ac:dyDescent="0.2">
      <c r="A14"/>
      <c r="B14" s="3" t="s">
        <v>10</v>
      </c>
      <c r="C14" s="3" t="s">
        <v>25</v>
      </c>
      <c r="D14" s="3"/>
      <c r="E14" s="4" t="s">
        <v>26</v>
      </c>
      <c r="F14" s="3" t="s">
        <v>24</v>
      </c>
      <c r="G14" s="57">
        <v>36</v>
      </c>
      <c r="H14" s="57"/>
      <c r="I14" s="57">
        <f>G14*H14</f>
        <v>0</v>
      </c>
    </row>
    <row r="15" spans="1:9" ht="45" x14ac:dyDescent="0.2">
      <c r="A15"/>
      <c r="B15" s="3" t="s">
        <v>11</v>
      </c>
      <c r="C15" s="3" t="s">
        <v>27</v>
      </c>
      <c r="D15" s="3"/>
      <c r="E15" s="4" t="s">
        <v>28</v>
      </c>
      <c r="F15" s="3" t="s">
        <v>24</v>
      </c>
      <c r="G15" s="57">
        <v>36</v>
      </c>
      <c r="H15" s="57"/>
      <c r="I15" s="57">
        <f>G15*H15</f>
        <v>0</v>
      </c>
    </row>
    <row r="16" spans="1:9" ht="56.25" x14ac:dyDescent="0.2">
      <c r="A16"/>
      <c r="B16" s="3" t="s">
        <v>12</v>
      </c>
      <c r="C16" s="3" t="s">
        <v>29</v>
      </c>
      <c r="D16" s="3"/>
      <c r="E16" s="4" t="s">
        <v>30</v>
      </c>
      <c r="F16" s="3" t="s">
        <v>31</v>
      </c>
      <c r="G16" s="57">
        <v>5.72</v>
      </c>
      <c r="H16" s="57"/>
      <c r="I16" s="57">
        <f>G16*H16</f>
        <v>0</v>
      </c>
    </row>
    <row r="17" spans="1:9" x14ac:dyDescent="0.2">
      <c r="A17"/>
      <c r="B17" s="6"/>
      <c r="C17" s="6"/>
      <c r="D17" s="6"/>
      <c r="E17" s="6" t="s">
        <v>198</v>
      </c>
      <c r="F17" s="6"/>
      <c r="G17" s="73"/>
      <c r="H17" s="73"/>
      <c r="I17" s="58">
        <f>I13+I14+I15+I16</f>
        <v>0</v>
      </c>
    </row>
    <row r="18" spans="1:9" x14ac:dyDescent="0.2">
      <c r="A18"/>
      <c r="B18" s="21"/>
      <c r="C18" s="21"/>
      <c r="D18" s="21"/>
      <c r="E18" s="22" t="s">
        <v>32</v>
      </c>
      <c r="F18" s="23"/>
      <c r="G18" s="55"/>
      <c r="H18" s="55"/>
      <c r="I18" s="55"/>
    </row>
    <row r="19" spans="1:9" x14ac:dyDescent="0.2">
      <c r="A19"/>
      <c r="B19" s="24"/>
      <c r="C19" s="24"/>
      <c r="D19" s="24"/>
      <c r="E19" s="25" t="s">
        <v>14</v>
      </c>
      <c r="F19" s="25"/>
      <c r="G19" s="56"/>
      <c r="H19" s="56"/>
      <c r="I19" s="56"/>
    </row>
    <row r="20" spans="1:9" ht="45" x14ac:dyDescent="0.2">
      <c r="A20"/>
      <c r="B20" s="3" t="s">
        <v>33</v>
      </c>
      <c r="C20" s="3" t="s">
        <v>34</v>
      </c>
      <c r="D20" s="3"/>
      <c r="E20" s="4" t="s">
        <v>35</v>
      </c>
      <c r="F20" s="3" t="s">
        <v>24</v>
      </c>
      <c r="G20" s="57">
        <v>13553</v>
      </c>
      <c r="H20" s="57"/>
      <c r="I20" s="57">
        <f t="shared" ref="I20:I25" si="0">G20*H20</f>
        <v>0</v>
      </c>
    </row>
    <row r="21" spans="1:9" ht="56.25" x14ac:dyDescent="0.2">
      <c r="A21"/>
      <c r="B21" s="3" t="s">
        <v>36</v>
      </c>
      <c r="C21" s="3" t="s">
        <v>37</v>
      </c>
      <c r="D21" s="3"/>
      <c r="E21" s="4" t="s">
        <v>38</v>
      </c>
      <c r="F21" s="3" t="s">
        <v>31</v>
      </c>
      <c r="G21" s="57">
        <v>1355.3</v>
      </c>
      <c r="H21" s="57"/>
      <c r="I21" s="57">
        <f t="shared" si="0"/>
        <v>0</v>
      </c>
    </row>
    <row r="22" spans="1:9" ht="56.25" x14ac:dyDescent="0.2">
      <c r="A22"/>
      <c r="B22" s="3" t="s">
        <v>39</v>
      </c>
      <c r="C22" s="3" t="s">
        <v>40</v>
      </c>
      <c r="D22" s="3"/>
      <c r="E22" s="4" t="s">
        <v>41</v>
      </c>
      <c r="F22" s="3" t="s">
        <v>31</v>
      </c>
      <c r="G22" s="57">
        <v>6654.7</v>
      </c>
      <c r="H22" s="57"/>
      <c r="I22" s="57">
        <f t="shared" si="0"/>
        <v>0</v>
      </c>
    </row>
    <row r="23" spans="1:9" ht="56.25" x14ac:dyDescent="0.2">
      <c r="A23"/>
      <c r="B23" s="3" t="s">
        <v>42</v>
      </c>
      <c r="C23" s="3" t="s">
        <v>43</v>
      </c>
      <c r="D23" s="3"/>
      <c r="E23" s="4" t="s">
        <v>44</v>
      </c>
      <c r="F23" s="3" t="s">
        <v>31</v>
      </c>
      <c r="G23" s="57">
        <v>6598.5</v>
      </c>
      <c r="H23" s="57"/>
      <c r="I23" s="57">
        <f t="shared" si="0"/>
        <v>0</v>
      </c>
    </row>
    <row r="24" spans="1:9" ht="56.25" x14ac:dyDescent="0.2">
      <c r="A24"/>
      <c r="B24" s="3" t="s">
        <v>45</v>
      </c>
      <c r="C24" s="3" t="s">
        <v>37</v>
      </c>
      <c r="D24" s="3"/>
      <c r="E24" s="4" t="s">
        <v>46</v>
      </c>
      <c r="F24" s="3" t="s">
        <v>31</v>
      </c>
      <c r="G24" s="57">
        <v>56.2</v>
      </c>
      <c r="H24" s="57"/>
      <c r="I24" s="57">
        <f t="shared" si="0"/>
        <v>0</v>
      </c>
    </row>
    <row r="25" spans="1:9" ht="33.75" x14ac:dyDescent="0.2">
      <c r="A25"/>
      <c r="B25" s="3" t="s">
        <v>47</v>
      </c>
      <c r="C25" s="3" t="s">
        <v>48</v>
      </c>
      <c r="D25" s="3"/>
      <c r="E25" s="4" t="s">
        <v>49</v>
      </c>
      <c r="F25" s="3" t="s">
        <v>31</v>
      </c>
      <c r="G25" s="57">
        <v>56.2</v>
      </c>
      <c r="H25" s="57"/>
      <c r="I25" s="57">
        <f t="shared" si="0"/>
        <v>0</v>
      </c>
    </row>
    <row r="26" spans="1:9" x14ac:dyDescent="0.2">
      <c r="A26"/>
      <c r="B26" s="6"/>
      <c r="C26" s="6"/>
      <c r="D26" s="6"/>
      <c r="E26" s="6" t="s">
        <v>199</v>
      </c>
      <c r="F26" s="6"/>
      <c r="G26" s="73"/>
      <c r="H26" s="73"/>
      <c r="I26" s="58">
        <f>I20+I21+I22+I23+I24+I25</f>
        <v>0</v>
      </c>
    </row>
    <row r="27" spans="1:9" x14ac:dyDescent="0.2">
      <c r="A27"/>
      <c r="B27" s="21"/>
      <c r="C27" s="21"/>
      <c r="D27" s="21"/>
      <c r="E27" s="22" t="s">
        <v>50</v>
      </c>
      <c r="F27" s="23"/>
      <c r="G27" s="55"/>
      <c r="H27" s="55"/>
      <c r="I27" s="55"/>
    </row>
    <row r="28" spans="1:9" x14ac:dyDescent="0.2">
      <c r="A28"/>
      <c r="B28" s="24"/>
      <c r="C28" s="24"/>
      <c r="D28" s="24"/>
      <c r="E28" s="25" t="s">
        <v>14</v>
      </c>
      <c r="F28" s="25"/>
      <c r="G28" s="56"/>
      <c r="H28" s="56"/>
      <c r="I28" s="56"/>
    </row>
    <row r="29" spans="1:9" ht="33.75" x14ac:dyDescent="0.2">
      <c r="A29"/>
      <c r="B29" s="3" t="s">
        <v>51</v>
      </c>
      <c r="C29" s="3" t="s">
        <v>52</v>
      </c>
      <c r="D29" s="3"/>
      <c r="E29" s="4" t="s">
        <v>53</v>
      </c>
      <c r="F29" s="3" t="s">
        <v>24</v>
      </c>
      <c r="G29" s="57">
        <v>5753</v>
      </c>
      <c r="H29" s="57"/>
      <c r="I29" s="57">
        <f>G29*H29</f>
        <v>0</v>
      </c>
    </row>
    <row r="30" spans="1:9" ht="33.75" x14ac:dyDescent="0.2">
      <c r="A30"/>
      <c r="B30" s="3" t="s">
        <v>54</v>
      </c>
      <c r="C30" s="3" t="s">
        <v>55</v>
      </c>
      <c r="D30" s="3"/>
      <c r="E30" s="4" t="s">
        <v>56</v>
      </c>
      <c r="F30" s="3" t="s">
        <v>24</v>
      </c>
      <c r="G30" s="57">
        <v>5753</v>
      </c>
      <c r="H30" s="57"/>
      <c r="I30" s="57">
        <f>G30*H30</f>
        <v>0</v>
      </c>
    </row>
    <row r="31" spans="1:9" ht="22.5" x14ac:dyDescent="0.2">
      <c r="A31"/>
      <c r="B31" s="3" t="s">
        <v>57</v>
      </c>
      <c r="C31" s="3" t="s">
        <v>58</v>
      </c>
      <c r="D31" s="3"/>
      <c r="E31" s="4" t="s">
        <v>59</v>
      </c>
      <c r="F31" s="3" t="s">
        <v>24</v>
      </c>
      <c r="G31" s="57">
        <v>5753</v>
      </c>
      <c r="H31" s="57"/>
      <c r="I31" s="57">
        <f>G31*H31</f>
        <v>0</v>
      </c>
    </row>
    <row r="32" spans="1:9" ht="45" x14ac:dyDescent="0.2">
      <c r="A32"/>
      <c r="B32" s="3" t="s">
        <v>60</v>
      </c>
      <c r="C32" s="3" t="s">
        <v>61</v>
      </c>
      <c r="D32" s="3"/>
      <c r="E32" s="4" t="s">
        <v>62</v>
      </c>
      <c r="F32" s="3" t="s">
        <v>24</v>
      </c>
      <c r="G32" s="57">
        <v>6402</v>
      </c>
      <c r="H32" s="57"/>
      <c r="I32" s="57">
        <f>G32*H32</f>
        <v>0</v>
      </c>
    </row>
    <row r="33" spans="1:9" ht="33.75" x14ac:dyDescent="0.2">
      <c r="A33"/>
      <c r="B33" s="3" t="s">
        <v>63</v>
      </c>
      <c r="C33" s="3" t="s">
        <v>64</v>
      </c>
      <c r="D33" s="3"/>
      <c r="E33" s="4" t="s">
        <v>65</v>
      </c>
      <c r="F33" s="3" t="s">
        <v>24</v>
      </c>
      <c r="G33" s="57">
        <v>6402</v>
      </c>
      <c r="H33" s="57"/>
      <c r="I33" s="57">
        <f>G33*H33</f>
        <v>0</v>
      </c>
    </row>
    <row r="34" spans="1:9" x14ac:dyDescent="0.2">
      <c r="A34"/>
      <c r="B34" s="6"/>
      <c r="C34" s="6"/>
      <c r="D34" s="6"/>
      <c r="E34" s="6" t="s">
        <v>200</v>
      </c>
      <c r="F34" s="6"/>
      <c r="G34" s="73"/>
      <c r="H34" s="73"/>
      <c r="I34" s="58">
        <f>I29+I30+I31+I32+I33</f>
        <v>0</v>
      </c>
    </row>
    <row r="35" spans="1:9" x14ac:dyDescent="0.2">
      <c r="A35"/>
      <c r="B35" s="21"/>
      <c r="C35" s="21"/>
      <c r="D35" s="21"/>
      <c r="E35" s="22" t="s">
        <v>66</v>
      </c>
      <c r="F35" s="23"/>
      <c r="G35" s="55"/>
      <c r="H35" s="55"/>
      <c r="I35" s="55"/>
    </row>
    <row r="36" spans="1:9" x14ac:dyDescent="0.2">
      <c r="A36"/>
      <c r="B36" s="24"/>
      <c r="C36" s="24"/>
      <c r="D36" s="24"/>
      <c r="E36" s="25" t="s">
        <v>14</v>
      </c>
      <c r="F36" s="25"/>
      <c r="G36" s="56"/>
      <c r="H36" s="56"/>
      <c r="I36" s="56"/>
    </row>
    <row r="37" spans="1:9" ht="33.75" x14ac:dyDescent="0.2">
      <c r="A37"/>
      <c r="B37" s="3" t="s">
        <v>67</v>
      </c>
      <c r="C37" s="3" t="s">
        <v>52</v>
      </c>
      <c r="D37" s="3"/>
      <c r="E37" s="4" t="s">
        <v>68</v>
      </c>
      <c r="F37" s="3" t="s">
        <v>24</v>
      </c>
      <c r="G37" s="57">
        <v>723</v>
      </c>
      <c r="H37" s="57"/>
      <c r="I37" s="57">
        <f>G37*H37</f>
        <v>0</v>
      </c>
    </row>
    <row r="38" spans="1:9" ht="33.75" x14ac:dyDescent="0.2">
      <c r="A38"/>
      <c r="B38" s="3" t="s">
        <v>69</v>
      </c>
      <c r="C38" s="3" t="s">
        <v>55</v>
      </c>
      <c r="D38" s="3"/>
      <c r="E38" s="4" t="s">
        <v>56</v>
      </c>
      <c r="F38" s="3" t="s">
        <v>24</v>
      </c>
      <c r="G38" s="57">
        <v>723</v>
      </c>
      <c r="H38" s="57"/>
      <c r="I38" s="57">
        <f>G38*H38</f>
        <v>0</v>
      </c>
    </row>
    <row r="39" spans="1:9" ht="22.5" x14ac:dyDescent="0.2">
      <c r="A39"/>
      <c r="B39" s="3" t="s">
        <v>70</v>
      </c>
      <c r="C39" s="3" t="s">
        <v>58</v>
      </c>
      <c r="D39" s="3"/>
      <c r="E39" s="4" t="s">
        <v>59</v>
      </c>
      <c r="F39" s="3" t="s">
        <v>24</v>
      </c>
      <c r="G39" s="57">
        <v>802</v>
      </c>
      <c r="H39" s="57"/>
      <c r="I39" s="57">
        <f>G39*H39</f>
        <v>0</v>
      </c>
    </row>
    <row r="40" spans="1:9" ht="45" x14ac:dyDescent="0.2">
      <c r="A40"/>
      <c r="B40" s="3" t="s">
        <v>71</v>
      </c>
      <c r="C40" s="3" t="s">
        <v>61</v>
      </c>
      <c r="D40" s="3"/>
      <c r="E40" s="4" t="s">
        <v>62</v>
      </c>
      <c r="F40" s="3" t="s">
        <v>24</v>
      </c>
      <c r="G40" s="57">
        <v>802</v>
      </c>
      <c r="H40" s="57"/>
      <c r="I40" s="57">
        <f>G40*H40</f>
        <v>0</v>
      </c>
    </row>
    <row r="41" spans="1:9" ht="33.75" x14ac:dyDescent="0.2">
      <c r="A41"/>
      <c r="B41" s="3" t="s">
        <v>72</v>
      </c>
      <c r="C41" s="3" t="s">
        <v>64</v>
      </c>
      <c r="D41" s="3"/>
      <c r="E41" s="4" t="s">
        <v>65</v>
      </c>
      <c r="F41" s="3" t="s">
        <v>24</v>
      </c>
      <c r="G41" s="57">
        <v>802</v>
      </c>
      <c r="H41" s="57"/>
      <c r="I41" s="57">
        <f>G41*H41</f>
        <v>0</v>
      </c>
    </row>
    <row r="42" spans="1:9" x14ac:dyDescent="0.2">
      <c r="A42"/>
      <c r="B42" s="6"/>
      <c r="C42" s="6"/>
      <c r="D42" s="6"/>
      <c r="E42" s="6" t="s">
        <v>201</v>
      </c>
      <c r="F42" s="6"/>
      <c r="G42" s="73"/>
      <c r="H42" s="73"/>
      <c r="I42" s="58">
        <f>I37+I38+I39+I40+I41</f>
        <v>0</v>
      </c>
    </row>
    <row r="43" spans="1:9" x14ac:dyDescent="0.2">
      <c r="A43"/>
      <c r="B43" s="21"/>
      <c r="C43" s="21"/>
      <c r="D43" s="21"/>
      <c r="E43" s="22" t="s">
        <v>73</v>
      </c>
      <c r="F43" s="23"/>
      <c r="G43" s="55"/>
      <c r="H43" s="55"/>
      <c r="I43" s="55"/>
    </row>
    <row r="44" spans="1:9" x14ac:dyDescent="0.2">
      <c r="A44"/>
      <c r="B44" s="24"/>
      <c r="C44" s="24"/>
      <c r="D44" s="24"/>
      <c r="E44" s="25" t="s">
        <v>14</v>
      </c>
      <c r="F44" s="25"/>
      <c r="G44" s="56"/>
      <c r="H44" s="56"/>
      <c r="I44" s="56"/>
    </row>
    <row r="45" spans="1:9" ht="33.75" x14ac:dyDescent="0.2">
      <c r="A45"/>
      <c r="B45" s="3" t="s">
        <v>74</v>
      </c>
      <c r="C45" s="3" t="s">
        <v>75</v>
      </c>
      <c r="D45" s="3"/>
      <c r="E45" s="4" t="s">
        <v>76</v>
      </c>
      <c r="F45" s="3" t="s">
        <v>24</v>
      </c>
      <c r="G45" s="57">
        <v>2067</v>
      </c>
      <c r="H45" s="57"/>
      <c r="I45" s="57">
        <f>G45*H45</f>
        <v>0</v>
      </c>
    </row>
    <row r="46" spans="1:9" ht="33.75" x14ac:dyDescent="0.2">
      <c r="A46"/>
      <c r="B46" s="3" t="s">
        <v>77</v>
      </c>
      <c r="C46" s="3" t="s">
        <v>55</v>
      </c>
      <c r="D46" s="3"/>
      <c r="E46" s="4" t="s">
        <v>56</v>
      </c>
      <c r="F46" s="3" t="s">
        <v>24</v>
      </c>
      <c r="G46" s="57">
        <v>2067</v>
      </c>
      <c r="H46" s="57"/>
      <c r="I46" s="57">
        <f>G46*H46</f>
        <v>0</v>
      </c>
    </row>
    <row r="47" spans="1:9" ht="22.5" x14ac:dyDescent="0.2">
      <c r="A47"/>
      <c r="B47" s="3" t="s">
        <v>78</v>
      </c>
      <c r="C47" s="3" t="s">
        <v>58</v>
      </c>
      <c r="D47" s="3"/>
      <c r="E47" s="4" t="s">
        <v>59</v>
      </c>
      <c r="F47" s="3" t="s">
        <v>24</v>
      </c>
      <c r="G47" s="57">
        <v>2067</v>
      </c>
      <c r="H47" s="57"/>
      <c r="I47" s="57">
        <f>G47*H47</f>
        <v>0</v>
      </c>
    </row>
    <row r="48" spans="1:9" ht="33.75" x14ac:dyDescent="0.2">
      <c r="A48"/>
      <c r="B48" s="3" t="s">
        <v>79</v>
      </c>
      <c r="C48" s="3" t="s">
        <v>64</v>
      </c>
      <c r="D48" s="3"/>
      <c r="E48" s="4" t="s">
        <v>65</v>
      </c>
      <c r="F48" s="3" t="s">
        <v>24</v>
      </c>
      <c r="G48" s="57">
        <v>2067</v>
      </c>
      <c r="H48" s="57"/>
      <c r="I48" s="57">
        <f>G48*H48</f>
        <v>0</v>
      </c>
    </row>
    <row r="49" spans="1:9" x14ac:dyDescent="0.2">
      <c r="A49"/>
      <c r="B49" s="6"/>
      <c r="C49" s="6"/>
      <c r="D49" s="6"/>
      <c r="E49" s="6" t="s">
        <v>202</v>
      </c>
      <c r="F49" s="6"/>
      <c r="G49" s="73"/>
      <c r="H49" s="73"/>
      <c r="I49" s="58">
        <f>I45+I46+I47+I48</f>
        <v>0</v>
      </c>
    </row>
    <row r="50" spans="1:9" x14ac:dyDescent="0.2">
      <c r="A50"/>
      <c r="B50" s="21"/>
      <c r="C50" s="21"/>
      <c r="D50" s="21"/>
      <c r="E50" s="22" t="s">
        <v>80</v>
      </c>
      <c r="F50" s="23"/>
      <c r="G50" s="55"/>
      <c r="H50" s="55"/>
      <c r="I50" s="55"/>
    </row>
    <row r="51" spans="1:9" x14ac:dyDescent="0.2">
      <c r="A51"/>
      <c r="B51" s="24"/>
      <c r="C51" s="24"/>
      <c r="D51" s="24"/>
      <c r="E51" s="25" t="s">
        <v>14</v>
      </c>
      <c r="F51" s="25"/>
      <c r="G51" s="56"/>
      <c r="H51" s="56"/>
      <c r="I51" s="56"/>
    </row>
    <row r="52" spans="1:9" ht="22.5" x14ac:dyDescent="0.2">
      <c r="A52"/>
      <c r="B52" s="3" t="s">
        <v>81</v>
      </c>
      <c r="C52" s="3" t="s">
        <v>82</v>
      </c>
      <c r="D52" s="3"/>
      <c r="E52" s="4" t="s">
        <v>83</v>
      </c>
      <c r="F52" s="3" t="s">
        <v>24</v>
      </c>
      <c r="G52" s="57">
        <v>8</v>
      </c>
      <c r="H52" s="57"/>
      <c r="I52" s="57">
        <f>G52*H52</f>
        <v>0</v>
      </c>
    </row>
    <row r="53" spans="1:9" ht="33.75" x14ac:dyDescent="0.2">
      <c r="A53"/>
      <c r="B53" s="3" t="s">
        <v>84</v>
      </c>
      <c r="C53" s="3" t="s">
        <v>55</v>
      </c>
      <c r="D53" s="3"/>
      <c r="E53" s="4" t="s">
        <v>56</v>
      </c>
      <c r="F53" s="3" t="s">
        <v>24</v>
      </c>
      <c r="G53" s="57">
        <v>8</v>
      </c>
      <c r="H53" s="57"/>
      <c r="I53" s="57">
        <f>G53*H53</f>
        <v>0</v>
      </c>
    </row>
    <row r="54" spans="1:9" ht="22.5" x14ac:dyDescent="0.2">
      <c r="A54"/>
      <c r="B54" s="3" t="s">
        <v>85</v>
      </c>
      <c r="C54" s="3" t="s">
        <v>58</v>
      </c>
      <c r="D54" s="3"/>
      <c r="E54" s="4" t="s">
        <v>59</v>
      </c>
      <c r="F54" s="3" t="s">
        <v>24</v>
      </c>
      <c r="G54" s="57">
        <v>15</v>
      </c>
      <c r="H54" s="57"/>
      <c r="I54" s="57">
        <f>G54*H54</f>
        <v>0</v>
      </c>
    </row>
    <row r="55" spans="1:9" ht="45" x14ac:dyDescent="0.2">
      <c r="A55"/>
      <c r="B55" s="3" t="s">
        <v>86</v>
      </c>
      <c r="C55" s="3" t="s">
        <v>61</v>
      </c>
      <c r="D55" s="3"/>
      <c r="E55" s="4" t="s">
        <v>62</v>
      </c>
      <c r="F55" s="3" t="s">
        <v>24</v>
      </c>
      <c r="G55" s="57">
        <v>15</v>
      </c>
      <c r="H55" s="57"/>
      <c r="I55" s="57">
        <f>G55*H55</f>
        <v>0</v>
      </c>
    </row>
    <row r="56" spans="1:9" ht="33.75" x14ac:dyDescent="0.2">
      <c r="A56"/>
      <c r="B56" s="3" t="s">
        <v>87</v>
      </c>
      <c r="C56" s="3" t="s">
        <v>64</v>
      </c>
      <c r="D56" s="3"/>
      <c r="E56" s="4" t="s">
        <v>65</v>
      </c>
      <c r="F56" s="3" t="s">
        <v>24</v>
      </c>
      <c r="G56" s="57">
        <v>15</v>
      </c>
      <c r="H56" s="57"/>
      <c r="I56" s="57">
        <f>G56*H56</f>
        <v>0</v>
      </c>
    </row>
    <row r="57" spans="1:9" x14ac:dyDescent="0.2">
      <c r="A57"/>
      <c r="B57" s="6"/>
      <c r="C57" s="6"/>
      <c r="D57" s="6"/>
      <c r="E57" s="6" t="s">
        <v>203</v>
      </c>
      <c r="F57" s="6"/>
      <c r="G57" s="73"/>
      <c r="H57" s="73"/>
      <c r="I57" s="58">
        <f>I52+I53+I54+I55+I56</f>
        <v>0</v>
      </c>
    </row>
    <row r="58" spans="1:9" x14ac:dyDescent="0.2">
      <c r="A58"/>
      <c r="B58" s="21"/>
      <c r="C58" s="21"/>
      <c r="D58" s="21"/>
      <c r="E58" s="22" t="s">
        <v>88</v>
      </c>
      <c r="F58" s="23"/>
      <c r="G58" s="55"/>
      <c r="H58" s="55"/>
      <c r="I58" s="55"/>
    </row>
    <row r="59" spans="1:9" x14ac:dyDescent="0.2">
      <c r="A59"/>
      <c r="B59" s="24"/>
      <c r="C59" s="24"/>
      <c r="D59" s="24"/>
      <c r="E59" s="25" t="s">
        <v>14</v>
      </c>
      <c r="F59" s="25"/>
      <c r="G59" s="56"/>
      <c r="H59" s="56"/>
      <c r="I59" s="56"/>
    </row>
    <row r="60" spans="1:9" ht="33.75" x14ac:dyDescent="0.2">
      <c r="A60"/>
      <c r="B60" s="3" t="s">
        <v>89</v>
      </c>
      <c r="C60" s="3" t="s">
        <v>52</v>
      </c>
      <c r="D60" s="3"/>
      <c r="E60" s="4" t="s">
        <v>53</v>
      </c>
      <c r="F60" s="3" t="s">
        <v>24</v>
      </c>
      <c r="G60" s="57">
        <v>2154</v>
      </c>
      <c r="H60" s="57"/>
      <c r="I60" s="57">
        <f t="shared" ref="I60:I66" si="1">G60*H60</f>
        <v>0</v>
      </c>
    </row>
    <row r="61" spans="1:9" ht="33.75" x14ac:dyDescent="0.2">
      <c r="A61"/>
      <c r="B61" s="3" t="s">
        <v>90</v>
      </c>
      <c r="C61" s="3" t="s">
        <v>55</v>
      </c>
      <c r="D61" s="3"/>
      <c r="E61" s="4" t="s">
        <v>56</v>
      </c>
      <c r="F61" s="3" t="s">
        <v>24</v>
      </c>
      <c r="G61" s="57">
        <v>2154</v>
      </c>
      <c r="H61" s="57"/>
      <c r="I61" s="57">
        <f t="shared" si="1"/>
        <v>0</v>
      </c>
    </row>
    <row r="62" spans="1:9" ht="22.5" x14ac:dyDescent="0.2">
      <c r="A62"/>
      <c r="B62" s="3" t="s">
        <v>91</v>
      </c>
      <c r="C62" s="3" t="s">
        <v>58</v>
      </c>
      <c r="D62" s="3"/>
      <c r="E62" s="4" t="s">
        <v>59</v>
      </c>
      <c r="F62" s="3" t="s">
        <v>24</v>
      </c>
      <c r="G62" s="57">
        <v>2397</v>
      </c>
      <c r="H62" s="57"/>
      <c r="I62" s="57">
        <f t="shared" si="1"/>
        <v>0</v>
      </c>
    </row>
    <row r="63" spans="1:9" ht="45" x14ac:dyDescent="0.2">
      <c r="A63"/>
      <c r="B63" s="3" t="s">
        <v>92</v>
      </c>
      <c r="C63" s="3" t="s">
        <v>61</v>
      </c>
      <c r="D63" s="3"/>
      <c r="E63" s="4" t="s">
        <v>62</v>
      </c>
      <c r="F63" s="3" t="s">
        <v>24</v>
      </c>
      <c r="G63" s="57">
        <v>2397</v>
      </c>
      <c r="H63" s="57"/>
      <c r="I63" s="57">
        <f t="shared" si="1"/>
        <v>0</v>
      </c>
    </row>
    <row r="64" spans="1:9" ht="22.5" x14ac:dyDescent="0.2">
      <c r="A64"/>
      <c r="B64" s="3" t="s">
        <v>93</v>
      </c>
      <c r="C64" s="3" t="s">
        <v>94</v>
      </c>
      <c r="D64" s="3"/>
      <c r="E64" s="4" t="s">
        <v>95</v>
      </c>
      <c r="F64" s="3" t="s">
        <v>24</v>
      </c>
      <c r="G64" s="57">
        <v>3347</v>
      </c>
      <c r="H64" s="57"/>
      <c r="I64" s="57">
        <f t="shared" si="1"/>
        <v>0</v>
      </c>
    </row>
    <row r="65" spans="1:9" ht="45" x14ac:dyDescent="0.2">
      <c r="A65"/>
      <c r="B65" s="3" t="s">
        <v>96</v>
      </c>
      <c r="C65" s="3" t="s">
        <v>97</v>
      </c>
      <c r="D65" s="3"/>
      <c r="E65" s="4" t="s">
        <v>98</v>
      </c>
      <c r="F65" s="3" t="s">
        <v>24</v>
      </c>
      <c r="G65" s="57">
        <v>3347</v>
      </c>
      <c r="H65" s="57"/>
      <c r="I65" s="57">
        <f t="shared" si="1"/>
        <v>0</v>
      </c>
    </row>
    <row r="66" spans="1:9" ht="33.75" x14ac:dyDescent="0.2">
      <c r="A66"/>
      <c r="B66" s="3" t="s">
        <v>99</v>
      </c>
      <c r="C66" s="3" t="s">
        <v>64</v>
      </c>
      <c r="D66" s="3"/>
      <c r="E66" s="4" t="s">
        <v>65</v>
      </c>
      <c r="F66" s="3" t="s">
        <v>24</v>
      </c>
      <c r="G66" s="57">
        <v>3347</v>
      </c>
      <c r="H66" s="57"/>
      <c r="I66" s="57">
        <f t="shared" si="1"/>
        <v>0</v>
      </c>
    </row>
    <row r="67" spans="1:9" x14ac:dyDescent="0.2">
      <c r="A67"/>
      <c r="B67" s="6"/>
      <c r="C67" s="6"/>
      <c r="D67" s="6"/>
      <c r="E67" s="6" t="s">
        <v>204</v>
      </c>
      <c r="F67" s="6"/>
      <c r="G67" s="73"/>
      <c r="H67" s="73"/>
      <c r="I67" s="58">
        <f>I60+I61+I62+I63+I64+I65+I66</f>
        <v>0</v>
      </c>
    </row>
    <row r="68" spans="1:9" x14ac:dyDescent="0.2">
      <c r="A68"/>
      <c r="B68" s="21"/>
      <c r="C68" s="21"/>
      <c r="D68" s="21"/>
      <c r="E68" s="22" t="s">
        <v>100</v>
      </c>
      <c r="F68" s="23"/>
      <c r="G68" s="55"/>
      <c r="H68" s="55"/>
      <c r="I68" s="55"/>
    </row>
    <row r="69" spans="1:9" x14ac:dyDescent="0.2">
      <c r="A69"/>
      <c r="B69" s="24"/>
      <c r="C69" s="24"/>
      <c r="D69" s="24"/>
      <c r="E69" s="25" t="s">
        <v>14</v>
      </c>
      <c r="F69" s="25"/>
      <c r="G69" s="56"/>
      <c r="H69" s="56"/>
      <c r="I69" s="56"/>
    </row>
    <row r="70" spans="1:9" ht="33.75" x14ac:dyDescent="0.2">
      <c r="A70"/>
      <c r="B70" s="3" t="s">
        <v>101</v>
      </c>
      <c r="C70" s="3" t="s">
        <v>52</v>
      </c>
      <c r="D70" s="3"/>
      <c r="E70" s="4" t="s">
        <v>53</v>
      </c>
      <c r="F70" s="3" t="s">
        <v>24</v>
      </c>
      <c r="G70" s="57">
        <v>488</v>
      </c>
      <c r="H70" s="57"/>
      <c r="I70" s="57">
        <f t="shared" ref="I70:I76" si="2">G70*H70</f>
        <v>0</v>
      </c>
    </row>
    <row r="71" spans="1:9" ht="33.75" x14ac:dyDescent="0.2">
      <c r="A71"/>
      <c r="B71" s="3" t="s">
        <v>102</v>
      </c>
      <c r="C71" s="3" t="s">
        <v>55</v>
      </c>
      <c r="D71" s="3"/>
      <c r="E71" s="4" t="s">
        <v>56</v>
      </c>
      <c r="F71" s="3" t="s">
        <v>24</v>
      </c>
      <c r="G71" s="57">
        <v>488</v>
      </c>
      <c r="H71" s="57"/>
      <c r="I71" s="57">
        <f t="shared" si="2"/>
        <v>0</v>
      </c>
    </row>
    <row r="72" spans="1:9" ht="22.5" x14ac:dyDescent="0.2">
      <c r="A72"/>
      <c r="B72" s="3" t="s">
        <v>103</v>
      </c>
      <c r="C72" s="3" t="s">
        <v>58</v>
      </c>
      <c r="D72" s="3"/>
      <c r="E72" s="4" t="s">
        <v>59</v>
      </c>
      <c r="F72" s="3" t="s">
        <v>24</v>
      </c>
      <c r="G72" s="57">
        <v>543</v>
      </c>
      <c r="H72" s="57"/>
      <c r="I72" s="57">
        <f t="shared" si="2"/>
        <v>0</v>
      </c>
    </row>
    <row r="73" spans="1:9" ht="45" x14ac:dyDescent="0.2">
      <c r="A73"/>
      <c r="B73" s="3" t="s">
        <v>104</v>
      </c>
      <c r="C73" s="3" t="s">
        <v>61</v>
      </c>
      <c r="D73" s="3"/>
      <c r="E73" s="4" t="s">
        <v>62</v>
      </c>
      <c r="F73" s="3" t="s">
        <v>24</v>
      </c>
      <c r="G73" s="57">
        <v>543</v>
      </c>
      <c r="H73" s="57"/>
      <c r="I73" s="57">
        <f t="shared" si="2"/>
        <v>0</v>
      </c>
    </row>
    <row r="74" spans="1:9" ht="22.5" x14ac:dyDescent="0.2">
      <c r="A74"/>
      <c r="B74" s="3" t="s">
        <v>105</v>
      </c>
      <c r="C74" s="3" t="s">
        <v>94</v>
      </c>
      <c r="D74" s="3"/>
      <c r="E74" s="4" t="s">
        <v>95</v>
      </c>
      <c r="F74" s="3" t="s">
        <v>24</v>
      </c>
      <c r="G74" s="57">
        <v>760</v>
      </c>
      <c r="H74" s="57"/>
      <c r="I74" s="57">
        <f t="shared" si="2"/>
        <v>0</v>
      </c>
    </row>
    <row r="75" spans="1:9" ht="45" x14ac:dyDescent="0.2">
      <c r="A75"/>
      <c r="B75" s="3" t="s">
        <v>106</v>
      </c>
      <c r="C75" s="3" t="s">
        <v>97</v>
      </c>
      <c r="D75" s="3"/>
      <c r="E75" s="4" t="s">
        <v>98</v>
      </c>
      <c r="F75" s="3" t="s">
        <v>24</v>
      </c>
      <c r="G75" s="57">
        <v>760</v>
      </c>
      <c r="H75" s="57"/>
      <c r="I75" s="57">
        <f t="shared" si="2"/>
        <v>0</v>
      </c>
    </row>
    <row r="76" spans="1:9" ht="33.75" x14ac:dyDescent="0.2">
      <c r="A76"/>
      <c r="B76" s="3" t="s">
        <v>107</v>
      </c>
      <c r="C76" s="3" t="s">
        <v>64</v>
      </c>
      <c r="D76" s="3"/>
      <c r="E76" s="4" t="s">
        <v>65</v>
      </c>
      <c r="F76" s="3" t="s">
        <v>24</v>
      </c>
      <c r="G76" s="57">
        <v>760</v>
      </c>
      <c r="H76" s="57"/>
      <c r="I76" s="57">
        <f t="shared" si="2"/>
        <v>0</v>
      </c>
    </row>
    <row r="77" spans="1:9" x14ac:dyDescent="0.2">
      <c r="A77"/>
      <c r="B77" s="6"/>
      <c r="C77" s="6"/>
      <c r="D77" s="6"/>
      <c r="E77" s="6" t="s">
        <v>205</v>
      </c>
      <c r="F77" s="6"/>
      <c r="G77" s="73"/>
      <c r="H77" s="73"/>
      <c r="I77" s="58">
        <f>I70+I71+I72+I73+I74+I75+I76</f>
        <v>0</v>
      </c>
    </row>
    <row r="78" spans="1:9" x14ac:dyDescent="0.2">
      <c r="A78"/>
      <c r="B78" s="21"/>
      <c r="C78" s="21"/>
      <c r="D78" s="21"/>
      <c r="E78" s="22" t="s">
        <v>108</v>
      </c>
      <c r="F78" s="23"/>
      <c r="G78" s="55"/>
      <c r="H78" s="55"/>
      <c r="I78" s="55"/>
    </row>
    <row r="79" spans="1:9" x14ac:dyDescent="0.2">
      <c r="A79"/>
      <c r="B79" s="24"/>
      <c r="C79" s="24"/>
      <c r="D79" s="24"/>
      <c r="E79" s="25" t="s">
        <v>14</v>
      </c>
      <c r="F79" s="25"/>
      <c r="G79" s="56"/>
      <c r="H79" s="56"/>
      <c r="I79" s="56"/>
    </row>
    <row r="80" spans="1:9" ht="33.75" x14ac:dyDescent="0.2">
      <c r="A80"/>
      <c r="B80" s="3" t="s">
        <v>109</v>
      </c>
      <c r="C80" s="3" t="s">
        <v>75</v>
      </c>
      <c r="D80" s="3"/>
      <c r="E80" s="4" t="s">
        <v>76</v>
      </c>
      <c r="F80" s="3" t="s">
        <v>24</v>
      </c>
      <c r="G80" s="57">
        <v>748</v>
      </c>
      <c r="H80" s="57"/>
      <c r="I80" s="57">
        <f t="shared" ref="I80:I85" si="3">G80*H80</f>
        <v>0</v>
      </c>
    </row>
    <row r="81" spans="1:9" ht="33.75" x14ac:dyDescent="0.2">
      <c r="A81"/>
      <c r="B81" s="3" t="s">
        <v>110</v>
      </c>
      <c r="C81" s="3" t="s">
        <v>55</v>
      </c>
      <c r="D81" s="3"/>
      <c r="E81" s="4" t="s">
        <v>56</v>
      </c>
      <c r="F81" s="3" t="s">
        <v>24</v>
      </c>
      <c r="G81" s="57">
        <v>748</v>
      </c>
      <c r="H81" s="57"/>
      <c r="I81" s="57">
        <f t="shared" si="3"/>
        <v>0</v>
      </c>
    </row>
    <row r="82" spans="1:9" ht="22.5" x14ac:dyDescent="0.2">
      <c r="A82"/>
      <c r="B82" s="3" t="s">
        <v>111</v>
      </c>
      <c r="C82" s="3" t="s">
        <v>58</v>
      </c>
      <c r="D82" s="3"/>
      <c r="E82" s="4" t="s">
        <v>59</v>
      </c>
      <c r="F82" s="3" t="s">
        <v>24</v>
      </c>
      <c r="G82" s="57">
        <v>748</v>
      </c>
      <c r="H82" s="57"/>
      <c r="I82" s="57">
        <f t="shared" si="3"/>
        <v>0</v>
      </c>
    </row>
    <row r="83" spans="1:9" ht="22.5" x14ac:dyDescent="0.2">
      <c r="A83"/>
      <c r="B83" s="3" t="s">
        <v>112</v>
      </c>
      <c r="C83" s="3" t="s">
        <v>94</v>
      </c>
      <c r="D83" s="3"/>
      <c r="E83" s="4" t="s">
        <v>95</v>
      </c>
      <c r="F83" s="3" t="s">
        <v>24</v>
      </c>
      <c r="G83" s="57">
        <v>1032</v>
      </c>
      <c r="H83" s="57"/>
      <c r="I83" s="57">
        <f t="shared" si="3"/>
        <v>0</v>
      </c>
    </row>
    <row r="84" spans="1:9" ht="45" x14ac:dyDescent="0.2">
      <c r="A84"/>
      <c r="B84" s="3" t="s">
        <v>113</v>
      </c>
      <c r="C84" s="3" t="s">
        <v>97</v>
      </c>
      <c r="D84" s="3"/>
      <c r="E84" s="4" t="s">
        <v>98</v>
      </c>
      <c r="F84" s="3" t="s">
        <v>24</v>
      </c>
      <c r="G84" s="57">
        <v>1032</v>
      </c>
      <c r="H84" s="57"/>
      <c r="I84" s="57">
        <f t="shared" si="3"/>
        <v>0</v>
      </c>
    </row>
    <row r="85" spans="1:9" ht="33.75" x14ac:dyDescent="0.2">
      <c r="A85"/>
      <c r="B85" s="3" t="s">
        <v>114</v>
      </c>
      <c r="C85" s="3" t="s">
        <v>64</v>
      </c>
      <c r="D85" s="3"/>
      <c r="E85" s="4" t="s">
        <v>65</v>
      </c>
      <c r="F85" s="3" t="s">
        <v>24</v>
      </c>
      <c r="G85" s="57">
        <v>1032</v>
      </c>
      <c r="H85" s="57"/>
      <c r="I85" s="57">
        <f t="shared" si="3"/>
        <v>0</v>
      </c>
    </row>
    <row r="86" spans="1:9" x14ac:dyDescent="0.2">
      <c r="A86"/>
      <c r="B86" s="6"/>
      <c r="C86" s="6"/>
      <c r="D86" s="6"/>
      <c r="E86" s="6" t="s">
        <v>206</v>
      </c>
      <c r="F86" s="6"/>
      <c r="G86" s="73"/>
      <c r="H86" s="73"/>
      <c r="I86" s="58">
        <f>I80+I81+I82+I83+I84+I85</f>
        <v>0</v>
      </c>
    </row>
    <row r="87" spans="1:9" x14ac:dyDescent="0.2">
      <c r="A87"/>
      <c r="B87" s="21"/>
      <c r="C87" s="21"/>
      <c r="D87" s="21"/>
      <c r="E87" s="22" t="s">
        <v>115</v>
      </c>
      <c r="F87" s="23"/>
      <c r="G87" s="55"/>
      <c r="H87" s="55"/>
      <c r="I87" s="55"/>
    </row>
    <row r="88" spans="1:9" x14ac:dyDescent="0.2">
      <c r="A88"/>
      <c r="B88" s="24"/>
      <c r="C88" s="24"/>
      <c r="D88" s="24"/>
      <c r="E88" s="25" t="s">
        <v>14</v>
      </c>
      <c r="F88" s="25"/>
      <c r="G88" s="56"/>
      <c r="H88" s="56"/>
      <c r="I88" s="56"/>
    </row>
    <row r="89" spans="1:9" ht="33.75" x14ac:dyDescent="0.2">
      <c r="A89"/>
      <c r="B89" s="3" t="s">
        <v>116</v>
      </c>
      <c r="C89" s="3" t="s">
        <v>117</v>
      </c>
      <c r="D89" s="3"/>
      <c r="E89" s="4" t="s">
        <v>118</v>
      </c>
      <c r="F89" s="3" t="s">
        <v>24</v>
      </c>
      <c r="G89" s="57">
        <v>925</v>
      </c>
      <c r="H89" s="57"/>
      <c r="I89" s="57">
        <f>G89*H89</f>
        <v>0</v>
      </c>
    </row>
    <row r="90" spans="1:9" ht="33.75" x14ac:dyDescent="0.2">
      <c r="A90"/>
      <c r="B90" s="3" t="s">
        <v>119</v>
      </c>
      <c r="C90" s="3" t="s">
        <v>120</v>
      </c>
      <c r="D90" s="3"/>
      <c r="E90" s="4" t="s">
        <v>121</v>
      </c>
      <c r="F90" s="3" t="s">
        <v>24</v>
      </c>
      <c r="G90" s="57">
        <v>925</v>
      </c>
      <c r="H90" s="57"/>
      <c r="I90" s="57">
        <f>G90*H90</f>
        <v>0</v>
      </c>
    </row>
    <row r="91" spans="1:9" ht="33.75" x14ac:dyDescent="0.2">
      <c r="A91"/>
      <c r="B91" s="3" t="s">
        <v>122</v>
      </c>
      <c r="C91" s="3" t="s">
        <v>64</v>
      </c>
      <c r="D91" s="3"/>
      <c r="E91" s="4" t="s">
        <v>65</v>
      </c>
      <c r="F91" s="3" t="s">
        <v>24</v>
      </c>
      <c r="G91" s="57">
        <v>925</v>
      </c>
      <c r="H91" s="57"/>
      <c r="I91" s="57">
        <f>G91*H91</f>
        <v>0</v>
      </c>
    </row>
    <row r="92" spans="1:9" x14ac:dyDescent="0.2">
      <c r="A92"/>
      <c r="B92" s="6"/>
      <c r="C92" s="6"/>
      <c r="D92" s="6"/>
      <c r="E92" s="6" t="s">
        <v>207</v>
      </c>
      <c r="F92" s="6"/>
      <c r="G92" s="73"/>
      <c r="H92" s="73"/>
      <c r="I92" s="58">
        <f>I89+I90+I91</f>
        <v>0</v>
      </c>
    </row>
    <row r="93" spans="1:9" ht="22.5" x14ac:dyDescent="0.2">
      <c r="A93"/>
      <c r="B93" s="21"/>
      <c r="C93" s="21"/>
      <c r="D93" s="21"/>
      <c r="E93" s="22" t="s">
        <v>123</v>
      </c>
      <c r="F93" s="23"/>
      <c r="G93" s="55"/>
      <c r="H93" s="55"/>
      <c r="I93" s="55"/>
    </row>
    <row r="94" spans="1:9" x14ac:dyDescent="0.2">
      <c r="A94"/>
      <c r="B94" s="24"/>
      <c r="C94" s="24"/>
      <c r="D94" s="24"/>
      <c r="E94" s="25" t="s">
        <v>14</v>
      </c>
      <c r="F94" s="25"/>
      <c r="G94" s="56"/>
      <c r="H94" s="56"/>
      <c r="I94" s="56"/>
    </row>
    <row r="95" spans="1:9" ht="33.75" x14ac:dyDescent="0.2">
      <c r="A95"/>
      <c r="B95" s="3" t="s">
        <v>124</v>
      </c>
      <c r="C95" s="3" t="s">
        <v>125</v>
      </c>
      <c r="D95" s="3"/>
      <c r="E95" s="4" t="s">
        <v>126</v>
      </c>
      <c r="F95" s="3" t="s">
        <v>24</v>
      </c>
      <c r="G95" s="57">
        <v>11</v>
      </c>
      <c r="H95" s="57"/>
      <c r="I95" s="57">
        <f t="shared" ref="I95:I100" si="4">G95*H95</f>
        <v>0</v>
      </c>
    </row>
    <row r="96" spans="1:9" ht="56.25" x14ac:dyDescent="0.2">
      <c r="A96"/>
      <c r="B96" s="3" t="s">
        <v>127</v>
      </c>
      <c r="C96" s="3" t="s">
        <v>128</v>
      </c>
      <c r="D96" s="3"/>
      <c r="E96" s="4" t="s">
        <v>129</v>
      </c>
      <c r="F96" s="3" t="s">
        <v>24</v>
      </c>
      <c r="G96" s="57">
        <v>11</v>
      </c>
      <c r="H96" s="57"/>
      <c r="I96" s="57">
        <f t="shared" si="4"/>
        <v>0</v>
      </c>
    </row>
    <row r="97" spans="1:9" ht="56.25" x14ac:dyDescent="0.2">
      <c r="A97"/>
      <c r="B97" s="3" t="s">
        <v>130</v>
      </c>
      <c r="C97" s="3" t="s">
        <v>131</v>
      </c>
      <c r="D97" s="3"/>
      <c r="E97" s="4" t="s">
        <v>132</v>
      </c>
      <c r="F97" s="3" t="s">
        <v>24</v>
      </c>
      <c r="G97" s="57">
        <v>11</v>
      </c>
      <c r="H97" s="57"/>
      <c r="I97" s="57">
        <f t="shared" si="4"/>
        <v>0</v>
      </c>
    </row>
    <row r="98" spans="1:9" ht="22.5" x14ac:dyDescent="0.2">
      <c r="A98"/>
      <c r="B98" s="3" t="s">
        <v>133</v>
      </c>
      <c r="C98" s="3" t="s">
        <v>134</v>
      </c>
      <c r="D98" s="3"/>
      <c r="E98" s="4" t="s">
        <v>135</v>
      </c>
      <c r="F98" s="3" t="s">
        <v>24</v>
      </c>
      <c r="G98" s="57">
        <v>11</v>
      </c>
      <c r="H98" s="57"/>
      <c r="I98" s="57">
        <f t="shared" si="4"/>
        <v>0</v>
      </c>
    </row>
    <row r="99" spans="1:9" ht="33.75" x14ac:dyDescent="0.2">
      <c r="A99"/>
      <c r="B99" s="3" t="s">
        <v>136</v>
      </c>
      <c r="C99" s="3" t="s">
        <v>137</v>
      </c>
      <c r="D99" s="3"/>
      <c r="E99" s="4" t="s">
        <v>138</v>
      </c>
      <c r="F99" s="3" t="s">
        <v>24</v>
      </c>
      <c r="G99" s="57">
        <v>11</v>
      </c>
      <c r="H99" s="57"/>
      <c r="I99" s="57">
        <f t="shared" si="4"/>
        <v>0</v>
      </c>
    </row>
    <row r="100" spans="1:9" ht="45" x14ac:dyDescent="0.2">
      <c r="A100"/>
      <c r="B100" s="3" t="s">
        <v>139</v>
      </c>
      <c r="C100" s="3" t="s">
        <v>140</v>
      </c>
      <c r="D100" s="3"/>
      <c r="E100" s="4" t="s">
        <v>141</v>
      </c>
      <c r="F100" s="3" t="s">
        <v>142</v>
      </c>
      <c r="G100" s="57">
        <v>1.1200000000000001</v>
      </c>
      <c r="H100" s="57"/>
      <c r="I100" s="57">
        <f t="shared" si="4"/>
        <v>0</v>
      </c>
    </row>
    <row r="101" spans="1:9" ht="22.5" x14ac:dyDescent="0.2">
      <c r="A101"/>
      <c r="B101" s="6"/>
      <c r="C101" s="6"/>
      <c r="D101" s="6"/>
      <c r="E101" s="6" t="s">
        <v>208</v>
      </c>
      <c r="F101" s="6"/>
      <c r="G101" s="73"/>
      <c r="H101" s="73"/>
      <c r="I101" s="58">
        <f>I95+I96+I97+I98+I99+I100</f>
        <v>0</v>
      </c>
    </row>
    <row r="102" spans="1:9" x14ac:dyDescent="0.2">
      <c r="A102"/>
      <c r="B102" s="21"/>
      <c r="C102" s="21"/>
      <c r="D102" s="21"/>
      <c r="E102" s="22" t="s">
        <v>143</v>
      </c>
      <c r="F102" s="23"/>
      <c r="G102" s="55"/>
      <c r="H102" s="55"/>
      <c r="I102" s="55"/>
    </row>
    <row r="103" spans="1:9" x14ac:dyDescent="0.2">
      <c r="A103"/>
      <c r="B103" s="24"/>
      <c r="C103" s="24"/>
      <c r="D103" s="24"/>
      <c r="E103" s="25" t="s">
        <v>14</v>
      </c>
      <c r="F103" s="25"/>
      <c r="G103" s="56"/>
      <c r="H103" s="56"/>
      <c r="I103" s="56"/>
    </row>
    <row r="104" spans="1:9" ht="22.5" x14ac:dyDescent="0.2">
      <c r="A104"/>
      <c r="B104" s="3" t="s">
        <v>144</v>
      </c>
      <c r="C104" s="3" t="s">
        <v>145</v>
      </c>
      <c r="D104" s="3"/>
      <c r="E104" s="4" t="s">
        <v>146</v>
      </c>
      <c r="F104" s="3" t="s">
        <v>147</v>
      </c>
      <c r="G104" s="57">
        <v>2533</v>
      </c>
      <c r="H104" s="57"/>
      <c r="I104" s="57">
        <f t="shared" ref="I104:I111" si="5">G104*H104</f>
        <v>0</v>
      </c>
    </row>
    <row r="105" spans="1:9" ht="22.5" x14ac:dyDescent="0.2">
      <c r="A105"/>
      <c r="B105" s="3" t="s">
        <v>148</v>
      </c>
      <c r="C105" s="3" t="s">
        <v>149</v>
      </c>
      <c r="D105" s="3"/>
      <c r="E105" s="4" t="s">
        <v>150</v>
      </c>
      <c r="F105" s="3" t="s">
        <v>31</v>
      </c>
      <c r="G105" s="57">
        <v>182.38</v>
      </c>
      <c r="H105" s="57"/>
      <c r="I105" s="57">
        <f t="shared" si="5"/>
        <v>0</v>
      </c>
    </row>
    <row r="106" spans="1:9" ht="22.5" x14ac:dyDescent="0.2">
      <c r="A106"/>
      <c r="B106" s="3" t="s">
        <v>151</v>
      </c>
      <c r="C106" s="3" t="s">
        <v>145</v>
      </c>
      <c r="D106" s="3"/>
      <c r="E106" s="4" t="s">
        <v>152</v>
      </c>
      <c r="F106" s="3" t="s">
        <v>147</v>
      </c>
      <c r="G106" s="57">
        <v>2456</v>
      </c>
      <c r="H106" s="57"/>
      <c r="I106" s="57">
        <f t="shared" si="5"/>
        <v>0</v>
      </c>
    </row>
    <row r="107" spans="1:9" ht="22.5" x14ac:dyDescent="0.2">
      <c r="A107"/>
      <c r="B107" s="3" t="s">
        <v>153</v>
      </c>
      <c r="C107" s="3" t="s">
        <v>149</v>
      </c>
      <c r="D107" s="3"/>
      <c r="E107" s="4" t="s">
        <v>150</v>
      </c>
      <c r="F107" s="3" t="s">
        <v>31</v>
      </c>
      <c r="G107" s="57">
        <v>189.11</v>
      </c>
      <c r="H107" s="57"/>
      <c r="I107" s="57">
        <f t="shared" si="5"/>
        <v>0</v>
      </c>
    </row>
    <row r="108" spans="1:9" ht="22.5" x14ac:dyDescent="0.2">
      <c r="A108"/>
      <c r="B108" s="3" t="s">
        <v>154</v>
      </c>
      <c r="C108" s="3" t="s">
        <v>145</v>
      </c>
      <c r="D108" s="3"/>
      <c r="E108" s="4" t="s">
        <v>155</v>
      </c>
      <c r="F108" s="3" t="s">
        <v>147</v>
      </c>
      <c r="G108" s="57">
        <v>305</v>
      </c>
      <c r="H108" s="57"/>
      <c r="I108" s="57">
        <f t="shared" si="5"/>
        <v>0</v>
      </c>
    </row>
    <row r="109" spans="1:9" ht="22.5" x14ac:dyDescent="0.2">
      <c r="A109"/>
      <c r="B109" s="3" t="s">
        <v>156</v>
      </c>
      <c r="C109" s="3" t="s">
        <v>149</v>
      </c>
      <c r="D109" s="3"/>
      <c r="E109" s="4" t="s">
        <v>150</v>
      </c>
      <c r="F109" s="3" t="s">
        <v>31</v>
      </c>
      <c r="G109" s="57">
        <v>21.96</v>
      </c>
      <c r="H109" s="57"/>
      <c r="I109" s="57">
        <f t="shared" si="5"/>
        <v>0</v>
      </c>
    </row>
    <row r="110" spans="1:9" ht="33.75" x14ac:dyDescent="0.2">
      <c r="A110"/>
      <c r="B110" s="3" t="s">
        <v>157</v>
      </c>
      <c r="C110" s="3" t="s">
        <v>158</v>
      </c>
      <c r="D110" s="3"/>
      <c r="E110" s="4" t="s">
        <v>159</v>
      </c>
      <c r="F110" s="3" t="s">
        <v>147</v>
      </c>
      <c r="G110" s="57">
        <v>1805</v>
      </c>
      <c r="H110" s="57"/>
      <c r="I110" s="57">
        <f t="shared" si="5"/>
        <v>0</v>
      </c>
    </row>
    <row r="111" spans="1:9" ht="45" x14ac:dyDescent="0.2">
      <c r="A111"/>
      <c r="B111" s="3" t="s">
        <v>160</v>
      </c>
      <c r="C111" s="3" t="s">
        <v>161</v>
      </c>
      <c r="D111" s="3"/>
      <c r="E111" s="4" t="s">
        <v>162</v>
      </c>
      <c r="F111" s="3" t="s">
        <v>31</v>
      </c>
      <c r="G111" s="57">
        <v>81.23</v>
      </c>
      <c r="H111" s="57"/>
      <c r="I111" s="57">
        <f t="shared" si="5"/>
        <v>0</v>
      </c>
    </row>
    <row r="112" spans="1:9" x14ac:dyDescent="0.2">
      <c r="A112"/>
      <c r="B112" s="6"/>
      <c r="C112" s="6"/>
      <c r="D112" s="6"/>
      <c r="E112" s="6" t="s">
        <v>209</v>
      </c>
      <c r="F112" s="6"/>
      <c r="G112" s="73"/>
      <c r="H112" s="73"/>
      <c r="I112" s="58">
        <f>I104+I105+I106+I107+I108+I109+I110+I111</f>
        <v>0</v>
      </c>
    </row>
    <row r="113" spans="1:9" x14ac:dyDescent="0.2">
      <c r="A113"/>
      <c r="B113" s="21"/>
      <c r="C113" s="21"/>
      <c r="D113" s="21"/>
      <c r="E113" s="22" t="s">
        <v>163</v>
      </c>
      <c r="F113" s="23"/>
      <c r="G113" s="55"/>
      <c r="H113" s="55"/>
      <c r="I113" s="55"/>
    </row>
    <row r="114" spans="1:9" x14ac:dyDescent="0.2">
      <c r="A114"/>
      <c r="B114" s="24"/>
      <c r="C114" s="24"/>
      <c r="D114" s="24"/>
      <c r="E114" s="25" t="s">
        <v>164</v>
      </c>
      <c r="F114" s="25"/>
      <c r="G114" s="56"/>
      <c r="H114" s="56"/>
      <c r="I114" s="56"/>
    </row>
    <row r="115" spans="1:9" ht="22.5" x14ac:dyDescent="0.2">
      <c r="A115"/>
      <c r="B115" s="3" t="s">
        <v>165</v>
      </c>
      <c r="C115" s="3" t="s">
        <v>166</v>
      </c>
      <c r="D115" s="3"/>
      <c r="E115" s="4" t="s">
        <v>167</v>
      </c>
      <c r="F115" s="3" t="s">
        <v>24</v>
      </c>
      <c r="G115" s="57">
        <v>3423</v>
      </c>
      <c r="H115" s="57"/>
      <c r="I115" s="57">
        <f>G115*H115</f>
        <v>0</v>
      </c>
    </row>
    <row r="116" spans="1:9" ht="33.75" x14ac:dyDescent="0.2">
      <c r="A116"/>
      <c r="B116" s="3" t="s">
        <v>168</v>
      </c>
      <c r="C116" s="3" t="s">
        <v>169</v>
      </c>
      <c r="D116" s="3"/>
      <c r="E116" s="4" t="s">
        <v>170</v>
      </c>
      <c r="F116" s="3" t="s">
        <v>24</v>
      </c>
      <c r="G116" s="57">
        <v>3423</v>
      </c>
      <c r="H116" s="57"/>
      <c r="I116" s="57">
        <f>G116*H116</f>
        <v>0</v>
      </c>
    </row>
    <row r="117" spans="1:9" ht="22.5" x14ac:dyDescent="0.2">
      <c r="A117"/>
      <c r="B117" s="3" t="s">
        <v>213</v>
      </c>
      <c r="C117" s="3" t="s">
        <v>214</v>
      </c>
      <c r="D117" s="3"/>
      <c r="E117" s="4" t="s">
        <v>215</v>
      </c>
      <c r="F117" s="3" t="s">
        <v>147</v>
      </c>
      <c r="G117" s="74">
        <v>1420</v>
      </c>
      <c r="H117" s="57"/>
      <c r="I117" s="57">
        <f>G117*H117</f>
        <v>0</v>
      </c>
    </row>
    <row r="118" spans="1:9" ht="25.5" customHeight="1" x14ac:dyDescent="0.2">
      <c r="A118"/>
      <c r="B118" s="6"/>
      <c r="C118" s="6"/>
      <c r="D118" s="6"/>
      <c r="E118" s="6" t="s">
        <v>210</v>
      </c>
      <c r="F118" s="6"/>
      <c r="G118" s="73"/>
      <c r="H118" s="73"/>
      <c r="I118" s="58">
        <f>I115+I116+I117</f>
        <v>0</v>
      </c>
    </row>
    <row r="119" spans="1:9" x14ac:dyDescent="0.2">
      <c r="A119"/>
      <c r="B119" s="21"/>
      <c r="C119" s="21"/>
      <c r="D119" s="21"/>
      <c r="E119" s="22" t="s">
        <v>171</v>
      </c>
      <c r="F119" s="23"/>
      <c r="G119" s="55"/>
      <c r="H119" s="55"/>
      <c r="I119" s="55"/>
    </row>
    <row r="120" spans="1:9" x14ac:dyDescent="0.2">
      <c r="A120"/>
      <c r="B120" s="24"/>
      <c r="C120" s="24"/>
      <c r="D120" s="24"/>
      <c r="E120" s="25" t="s">
        <v>172</v>
      </c>
      <c r="F120" s="25"/>
      <c r="G120" s="56"/>
      <c r="H120" s="56"/>
      <c r="I120" s="56"/>
    </row>
    <row r="121" spans="1:9" ht="49.5" customHeight="1" x14ac:dyDescent="0.2">
      <c r="A121"/>
      <c r="B121" s="3" t="s">
        <v>173</v>
      </c>
      <c r="C121" s="3" t="s">
        <v>174</v>
      </c>
      <c r="D121" s="3"/>
      <c r="E121" s="4" t="s">
        <v>175</v>
      </c>
      <c r="F121" s="3" t="s">
        <v>24</v>
      </c>
      <c r="G121" s="57">
        <v>32</v>
      </c>
      <c r="H121" s="57"/>
      <c r="I121" s="57">
        <f>G121*H121</f>
        <v>0</v>
      </c>
    </row>
    <row r="122" spans="1:9" ht="45" x14ac:dyDescent="0.2">
      <c r="A122"/>
      <c r="B122" s="3" t="s">
        <v>176</v>
      </c>
      <c r="C122" s="3" t="s">
        <v>177</v>
      </c>
      <c r="D122" s="3"/>
      <c r="E122" s="4" t="s">
        <v>178</v>
      </c>
      <c r="F122" s="3" t="s">
        <v>179</v>
      </c>
      <c r="G122" s="57">
        <v>12</v>
      </c>
      <c r="H122" s="57"/>
      <c r="I122" s="57">
        <f>G122*H122</f>
        <v>0</v>
      </c>
    </row>
    <row r="123" spans="1:9" ht="45" x14ac:dyDescent="0.2">
      <c r="A123"/>
      <c r="B123" s="3" t="s">
        <v>180</v>
      </c>
      <c r="C123" s="3" t="s">
        <v>181</v>
      </c>
      <c r="D123" s="3"/>
      <c r="E123" s="4" t="s">
        <v>182</v>
      </c>
      <c r="F123" s="3" t="s">
        <v>179</v>
      </c>
      <c r="G123" s="57">
        <v>13</v>
      </c>
      <c r="H123" s="57"/>
      <c r="I123" s="57">
        <f>G123*H123</f>
        <v>0</v>
      </c>
    </row>
    <row r="124" spans="1:9" ht="51" customHeight="1" x14ac:dyDescent="0.2">
      <c r="A124"/>
      <c r="B124" s="3" t="s">
        <v>183</v>
      </c>
      <c r="C124" s="3" t="s">
        <v>184</v>
      </c>
      <c r="D124" s="3"/>
      <c r="E124" s="4" t="s">
        <v>185</v>
      </c>
      <c r="F124" s="3" t="s">
        <v>179</v>
      </c>
      <c r="G124" s="57">
        <v>18</v>
      </c>
      <c r="H124" s="57"/>
      <c r="I124" s="57">
        <f>G124*H124</f>
        <v>0</v>
      </c>
    </row>
    <row r="125" spans="1:9" x14ac:dyDescent="0.2">
      <c r="A125"/>
      <c r="B125" s="6"/>
      <c r="C125" s="6"/>
      <c r="D125" s="6"/>
      <c r="E125" s="6" t="s">
        <v>211</v>
      </c>
      <c r="F125" s="6"/>
      <c r="G125" s="73"/>
      <c r="H125" s="73"/>
      <c r="I125" s="58">
        <f>I121+I122+I123+I124</f>
        <v>0</v>
      </c>
    </row>
    <row r="126" spans="1:9" x14ac:dyDescent="0.2">
      <c r="A126"/>
      <c r="B126" s="21"/>
      <c r="C126" s="21"/>
      <c r="D126" s="21"/>
      <c r="E126" s="22" t="s">
        <v>186</v>
      </c>
      <c r="F126" s="23"/>
      <c r="G126" s="55"/>
      <c r="H126" s="55"/>
      <c r="I126" s="55"/>
    </row>
    <row r="127" spans="1:9" x14ac:dyDescent="0.2">
      <c r="A127"/>
      <c r="B127" s="24"/>
      <c r="C127" s="24"/>
      <c r="D127" s="24"/>
      <c r="E127" s="25" t="s">
        <v>14</v>
      </c>
      <c r="F127" s="25"/>
      <c r="G127" s="56"/>
      <c r="H127" s="56"/>
      <c r="I127" s="56"/>
    </row>
    <row r="128" spans="1:9" ht="39.75" customHeight="1" x14ac:dyDescent="0.2">
      <c r="A128"/>
      <c r="B128" s="3" t="s">
        <v>187</v>
      </c>
      <c r="C128" s="3" t="s">
        <v>188</v>
      </c>
      <c r="D128" s="3"/>
      <c r="E128" s="4" t="s">
        <v>189</v>
      </c>
      <c r="F128" s="3" t="s">
        <v>147</v>
      </c>
      <c r="G128" s="57">
        <v>302</v>
      </c>
      <c r="H128" s="57"/>
      <c r="I128" s="57">
        <f>G128*H128</f>
        <v>0</v>
      </c>
    </row>
    <row r="129" spans="1:9" ht="39" customHeight="1" x14ac:dyDescent="0.2">
      <c r="A129"/>
      <c r="B129" s="3" t="s">
        <v>190</v>
      </c>
      <c r="C129" s="3" t="s">
        <v>188</v>
      </c>
      <c r="D129" s="3"/>
      <c r="E129" s="4" t="s">
        <v>191</v>
      </c>
      <c r="F129" s="3" t="s">
        <v>147</v>
      </c>
      <c r="G129" s="57">
        <v>485</v>
      </c>
      <c r="H129" s="57"/>
      <c r="I129" s="57">
        <f>G129*H129</f>
        <v>0</v>
      </c>
    </row>
    <row r="130" spans="1:9" ht="45" x14ac:dyDescent="0.2">
      <c r="A130"/>
      <c r="B130" s="3" t="s">
        <v>192</v>
      </c>
      <c r="C130" s="3" t="s">
        <v>193</v>
      </c>
      <c r="D130" s="3"/>
      <c r="E130" s="4" t="s">
        <v>194</v>
      </c>
      <c r="F130" s="3" t="s">
        <v>179</v>
      </c>
      <c r="G130" s="57">
        <v>103</v>
      </c>
      <c r="H130" s="57"/>
      <c r="I130" s="57">
        <f>G130*H130</f>
        <v>0</v>
      </c>
    </row>
    <row r="131" spans="1:9" x14ac:dyDescent="0.2">
      <c r="A131"/>
      <c r="B131" s="8"/>
      <c r="C131" s="8"/>
      <c r="D131" s="8"/>
      <c r="E131" s="8" t="s">
        <v>212</v>
      </c>
      <c r="F131" s="8"/>
      <c r="G131" s="75"/>
      <c r="H131" s="75"/>
      <c r="I131" s="59">
        <f>I128+I129+I130</f>
        <v>0</v>
      </c>
    </row>
    <row r="132" spans="1:9" x14ac:dyDescent="0.2">
      <c r="A132"/>
      <c r="B132" s="9"/>
      <c r="C132" s="9"/>
      <c r="D132" s="9"/>
      <c r="E132" s="10" t="s">
        <v>216</v>
      </c>
      <c r="F132" s="9"/>
      <c r="G132" s="60"/>
      <c r="H132" s="60"/>
      <c r="I132" s="60"/>
    </row>
    <row r="133" spans="1:9" x14ac:dyDescent="0.2">
      <c r="A133"/>
      <c r="B133" s="19"/>
      <c r="C133" s="19"/>
      <c r="D133" s="19"/>
      <c r="E133" s="17" t="s">
        <v>217</v>
      </c>
      <c r="F133" s="20"/>
      <c r="G133" s="61"/>
      <c r="H133" s="61"/>
      <c r="I133" s="61"/>
    </row>
    <row r="134" spans="1:9" ht="45" x14ac:dyDescent="0.2">
      <c r="B134" s="11">
        <v>78</v>
      </c>
      <c r="C134" s="11"/>
      <c r="D134" s="11"/>
      <c r="E134" s="12" t="s">
        <v>218</v>
      </c>
      <c r="F134" s="11" t="s">
        <v>31</v>
      </c>
      <c r="G134" s="62">
        <v>324</v>
      </c>
      <c r="H134" s="62"/>
      <c r="I134" s="62">
        <f t="shared" ref="I134:I140" si="6">G134*H134</f>
        <v>0</v>
      </c>
    </row>
    <row r="135" spans="1:9" ht="45" x14ac:dyDescent="0.2">
      <c r="B135" s="11">
        <v>79</v>
      </c>
      <c r="C135" s="11"/>
      <c r="D135" s="11"/>
      <c r="E135" s="12" t="s">
        <v>219</v>
      </c>
      <c r="F135" s="11" t="s">
        <v>31</v>
      </c>
      <c r="G135" s="62">
        <v>1223</v>
      </c>
      <c r="H135" s="62"/>
      <c r="I135" s="62">
        <f t="shared" si="6"/>
        <v>0</v>
      </c>
    </row>
    <row r="136" spans="1:9" ht="45" x14ac:dyDescent="0.2">
      <c r="B136" s="11">
        <v>80</v>
      </c>
      <c r="C136" s="11"/>
      <c r="D136" s="11"/>
      <c r="E136" s="12" t="s">
        <v>220</v>
      </c>
      <c r="F136" s="11" t="s">
        <v>31</v>
      </c>
      <c r="G136" s="62">
        <v>378</v>
      </c>
      <c r="H136" s="62"/>
      <c r="I136" s="62">
        <f t="shared" si="6"/>
        <v>0</v>
      </c>
    </row>
    <row r="137" spans="1:9" ht="33.75" x14ac:dyDescent="0.2">
      <c r="B137" s="11">
        <v>81</v>
      </c>
      <c r="C137" s="11"/>
      <c r="D137" s="11"/>
      <c r="E137" s="12" t="s">
        <v>221</v>
      </c>
      <c r="F137" s="11" t="s">
        <v>31</v>
      </c>
      <c r="G137" s="62">
        <v>387</v>
      </c>
      <c r="H137" s="62"/>
      <c r="I137" s="62">
        <f t="shared" si="6"/>
        <v>0</v>
      </c>
    </row>
    <row r="138" spans="1:9" ht="56.25" x14ac:dyDescent="0.2">
      <c r="B138" s="11">
        <v>82</v>
      </c>
      <c r="C138" s="11"/>
      <c r="D138" s="11"/>
      <c r="E138" s="12" t="s">
        <v>222</v>
      </c>
      <c r="F138" s="11" t="s">
        <v>24</v>
      </c>
      <c r="G138" s="62">
        <v>1367</v>
      </c>
      <c r="H138" s="62"/>
      <c r="I138" s="62">
        <f t="shared" si="6"/>
        <v>0</v>
      </c>
    </row>
    <row r="139" spans="1:9" ht="45" x14ac:dyDescent="0.2">
      <c r="B139" s="11">
        <v>83</v>
      </c>
      <c r="C139" s="11"/>
      <c r="D139" s="11"/>
      <c r="E139" s="12" t="s">
        <v>223</v>
      </c>
      <c r="F139" s="11" t="s">
        <v>24</v>
      </c>
      <c r="G139" s="62">
        <v>292</v>
      </c>
      <c r="H139" s="62"/>
      <c r="I139" s="62">
        <f t="shared" si="6"/>
        <v>0</v>
      </c>
    </row>
    <row r="140" spans="1:9" ht="56.25" x14ac:dyDescent="0.2">
      <c r="B140" s="11">
        <v>84</v>
      </c>
      <c r="C140" s="11"/>
      <c r="D140" s="11"/>
      <c r="E140" s="12" t="s">
        <v>224</v>
      </c>
      <c r="F140" s="11" t="s">
        <v>31</v>
      </c>
      <c r="G140" s="62">
        <v>198</v>
      </c>
      <c r="H140" s="62"/>
      <c r="I140" s="62">
        <f t="shared" si="6"/>
        <v>0</v>
      </c>
    </row>
    <row r="141" spans="1:9" x14ac:dyDescent="0.2">
      <c r="B141" s="15"/>
      <c r="C141" s="16"/>
      <c r="D141" s="16"/>
      <c r="E141" s="16" t="s">
        <v>199</v>
      </c>
      <c r="F141" s="16"/>
      <c r="G141" s="76"/>
      <c r="H141" s="76"/>
      <c r="I141" s="63">
        <f>I134+I135+I136+I137+I138+I139+I140</f>
        <v>0</v>
      </c>
    </row>
    <row r="142" spans="1:9" ht="12.75" customHeight="1" x14ac:dyDescent="0.2">
      <c r="B142" s="19"/>
      <c r="C142" s="19"/>
      <c r="D142" s="19"/>
      <c r="E142" s="17" t="s">
        <v>225</v>
      </c>
      <c r="F142" s="20"/>
      <c r="G142" s="61"/>
      <c r="H142" s="61"/>
      <c r="I142" s="61"/>
    </row>
    <row r="143" spans="1:9" ht="45" x14ac:dyDescent="0.2">
      <c r="B143" s="11">
        <v>85</v>
      </c>
      <c r="C143" s="11"/>
      <c r="D143" s="11"/>
      <c r="E143" s="12" t="s">
        <v>226</v>
      </c>
      <c r="F143" s="11" t="s">
        <v>31</v>
      </c>
      <c r="G143" s="62">
        <v>1723</v>
      </c>
      <c r="H143" s="62"/>
      <c r="I143" s="62">
        <f>G143*H143</f>
        <v>0</v>
      </c>
    </row>
    <row r="144" spans="1:9" ht="45" x14ac:dyDescent="0.2">
      <c r="B144" s="11">
        <v>86</v>
      </c>
      <c r="C144" s="11"/>
      <c r="D144" s="11"/>
      <c r="E144" s="12" t="s">
        <v>227</v>
      </c>
      <c r="F144" s="11" t="s">
        <v>31</v>
      </c>
      <c r="G144" s="62">
        <v>2154</v>
      </c>
      <c r="H144" s="62"/>
      <c r="I144" s="62">
        <f>G144*H144</f>
        <v>0</v>
      </c>
    </row>
    <row r="145" spans="2:9" x14ac:dyDescent="0.2">
      <c r="B145" s="13"/>
      <c r="C145" s="13"/>
      <c r="D145" s="13"/>
      <c r="E145" s="13" t="s">
        <v>228</v>
      </c>
      <c r="F145" s="13"/>
      <c r="G145" s="77"/>
      <c r="H145" s="77"/>
      <c r="I145" s="64">
        <f>I143+I144</f>
        <v>0</v>
      </c>
    </row>
    <row r="146" spans="2:9" ht="12.75" customHeight="1" x14ac:dyDescent="0.2">
      <c r="B146" s="19"/>
      <c r="C146" s="19"/>
      <c r="D146" s="19"/>
      <c r="E146" s="17" t="s">
        <v>229</v>
      </c>
      <c r="F146" s="20"/>
      <c r="G146" s="61"/>
      <c r="H146" s="61"/>
      <c r="I146" s="61"/>
    </row>
    <row r="147" spans="2:9" ht="22.5" x14ac:dyDescent="0.2">
      <c r="B147" s="11">
        <v>87</v>
      </c>
      <c r="C147" s="11"/>
      <c r="D147" s="11"/>
      <c r="E147" s="12" t="s">
        <v>230</v>
      </c>
      <c r="F147" s="11" t="s">
        <v>24</v>
      </c>
      <c r="G147" s="62">
        <v>471</v>
      </c>
      <c r="H147" s="62"/>
      <c r="I147" s="62">
        <f t="shared" ref="I147:I160" si="7">G147*H147</f>
        <v>0</v>
      </c>
    </row>
    <row r="148" spans="2:9" ht="22.5" x14ac:dyDescent="0.2">
      <c r="B148" s="11">
        <v>88</v>
      </c>
      <c r="C148" s="11"/>
      <c r="D148" s="11"/>
      <c r="E148" s="12" t="s">
        <v>231</v>
      </c>
      <c r="F148" s="11" t="s">
        <v>147</v>
      </c>
      <c r="G148" s="62">
        <v>82</v>
      </c>
      <c r="H148" s="62"/>
      <c r="I148" s="62">
        <f t="shared" si="7"/>
        <v>0</v>
      </c>
    </row>
    <row r="149" spans="2:9" ht="22.5" x14ac:dyDescent="0.2">
      <c r="B149" s="11">
        <v>89</v>
      </c>
      <c r="C149" s="11"/>
      <c r="D149" s="11"/>
      <c r="E149" s="12" t="s">
        <v>232</v>
      </c>
      <c r="F149" s="11" t="s">
        <v>147</v>
      </c>
      <c r="G149" s="62">
        <v>633</v>
      </c>
      <c r="H149" s="62"/>
      <c r="I149" s="62">
        <f t="shared" si="7"/>
        <v>0</v>
      </c>
    </row>
    <row r="150" spans="2:9" ht="22.5" x14ac:dyDescent="0.2">
      <c r="B150" s="11">
        <v>90</v>
      </c>
      <c r="C150" s="11"/>
      <c r="D150" s="11"/>
      <c r="E150" s="12" t="s">
        <v>233</v>
      </c>
      <c r="F150" s="11" t="s">
        <v>147</v>
      </c>
      <c r="G150" s="62">
        <v>87</v>
      </c>
      <c r="H150" s="62"/>
      <c r="I150" s="62">
        <f t="shared" si="7"/>
        <v>0</v>
      </c>
    </row>
    <row r="151" spans="2:9" ht="33.75" x14ac:dyDescent="0.2">
      <c r="B151" s="11">
        <v>91</v>
      </c>
      <c r="C151" s="11"/>
      <c r="D151" s="11"/>
      <c r="E151" s="12" t="s">
        <v>234</v>
      </c>
      <c r="F151" s="11" t="s">
        <v>235</v>
      </c>
      <c r="G151" s="62">
        <v>21</v>
      </c>
      <c r="H151" s="62"/>
      <c r="I151" s="62">
        <f t="shared" si="7"/>
        <v>0</v>
      </c>
    </row>
    <row r="152" spans="2:9" ht="33.75" x14ac:dyDescent="0.2">
      <c r="B152" s="11">
        <v>92</v>
      </c>
      <c r="C152" s="11"/>
      <c r="D152" s="11"/>
      <c r="E152" s="12" t="s">
        <v>236</v>
      </c>
      <c r="F152" s="11" t="s">
        <v>147</v>
      </c>
      <c r="G152" s="62">
        <v>85.6</v>
      </c>
      <c r="H152" s="62"/>
      <c r="I152" s="62">
        <f t="shared" si="7"/>
        <v>0</v>
      </c>
    </row>
    <row r="153" spans="2:9" ht="33.75" x14ac:dyDescent="0.2">
      <c r="B153" s="11">
        <v>93</v>
      </c>
      <c r="C153" s="11"/>
      <c r="D153" s="11"/>
      <c r="E153" s="12" t="s">
        <v>237</v>
      </c>
      <c r="F153" s="11" t="s">
        <v>179</v>
      </c>
      <c r="G153" s="62">
        <v>32</v>
      </c>
      <c r="H153" s="62"/>
      <c r="I153" s="62">
        <f t="shared" si="7"/>
        <v>0</v>
      </c>
    </row>
    <row r="154" spans="2:9" ht="33.75" x14ac:dyDescent="0.2">
      <c r="B154" s="11">
        <v>94</v>
      </c>
      <c r="C154" s="11"/>
      <c r="D154" s="11"/>
      <c r="E154" s="12" t="s">
        <v>238</v>
      </c>
      <c r="F154" s="11" t="s">
        <v>147</v>
      </c>
      <c r="G154" s="62">
        <v>633</v>
      </c>
      <c r="H154" s="62"/>
      <c r="I154" s="62">
        <f t="shared" si="7"/>
        <v>0</v>
      </c>
    </row>
    <row r="155" spans="2:9" ht="22.5" x14ac:dyDescent="0.2">
      <c r="B155" s="11">
        <v>95</v>
      </c>
      <c r="C155" s="11"/>
      <c r="D155" s="11"/>
      <c r="E155" s="12" t="s">
        <v>239</v>
      </c>
      <c r="F155" s="11" t="s">
        <v>147</v>
      </c>
      <c r="G155" s="62">
        <v>82</v>
      </c>
      <c r="H155" s="62"/>
      <c r="I155" s="62">
        <f t="shared" si="7"/>
        <v>0</v>
      </c>
    </row>
    <row r="156" spans="2:9" ht="22.5" x14ac:dyDescent="0.2">
      <c r="B156" s="11">
        <v>96</v>
      </c>
      <c r="C156" s="11"/>
      <c r="D156" s="11"/>
      <c r="E156" s="12" t="s">
        <v>240</v>
      </c>
      <c r="F156" s="11" t="s">
        <v>147</v>
      </c>
      <c r="G156" s="62">
        <v>633</v>
      </c>
      <c r="H156" s="62"/>
      <c r="I156" s="62">
        <f t="shared" si="7"/>
        <v>0</v>
      </c>
    </row>
    <row r="157" spans="2:9" ht="22.5" x14ac:dyDescent="0.2">
      <c r="B157" s="11">
        <v>97</v>
      </c>
      <c r="C157" s="11"/>
      <c r="D157" s="11"/>
      <c r="E157" s="12" t="s">
        <v>241</v>
      </c>
      <c r="F157" s="11" t="s">
        <v>147</v>
      </c>
      <c r="G157" s="62">
        <v>87</v>
      </c>
      <c r="H157" s="62"/>
      <c r="I157" s="62">
        <f t="shared" si="7"/>
        <v>0</v>
      </c>
    </row>
    <row r="158" spans="2:9" x14ac:dyDescent="0.2">
      <c r="B158" s="11">
        <v>98</v>
      </c>
      <c r="C158" s="11"/>
      <c r="D158" s="11"/>
      <c r="E158" s="12" t="s">
        <v>242</v>
      </c>
      <c r="F158" s="11" t="s">
        <v>243</v>
      </c>
      <c r="G158" s="62">
        <v>1</v>
      </c>
      <c r="H158" s="62"/>
      <c r="I158" s="62">
        <f t="shared" si="7"/>
        <v>0</v>
      </c>
    </row>
    <row r="159" spans="2:9" x14ac:dyDescent="0.2">
      <c r="B159" s="11">
        <v>99</v>
      </c>
      <c r="C159" s="11"/>
      <c r="D159" s="11"/>
      <c r="E159" s="12" t="s">
        <v>244</v>
      </c>
      <c r="F159" s="11" t="s">
        <v>243</v>
      </c>
      <c r="G159" s="62">
        <v>1</v>
      </c>
      <c r="H159" s="62"/>
      <c r="I159" s="62">
        <f t="shared" si="7"/>
        <v>0</v>
      </c>
    </row>
    <row r="160" spans="2:9" ht="45" x14ac:dyDescent="0.2">
      <c r="B160" s="11">
        <v>100</v>
      </c>
      <c r="C160" s="11"/>
      <c r="D160" s="11"/>
      <c r="E160" s="12" t="s">
        <v>245</v>
      </c>
      <c r="F160" s="11" t="s">
        <v>179</v>
      </c>
      <c r="G160" s="62">
        <v>2</v>
      </c>
      <c r="H160" s="62"/>
      <c r="I160" s="62">
        <f t="shared" si="7"/>
        <v>0</v>
      </c>
    </row>
    <row r="161" spans="2:9" ht="33.75" x14ac:dyDescent="0.2">
      <c r="B161" s="11">
        <v>101</v>
      </c>
      <c r="C161" s="11"/>
      <c r="D161" s="11"/>
      <c r="E161" s="12" t="s">
        <v>246</v>
      </c>
      <c r="F161" s="11" t="s">
        <v>179</v>
      </c>
      <c r="G161" s="62">
        <v>11</v>
      </c>
      <c r="H161" s="62"/>
      <c r="I161" s="62">
        <f>G161*H161</f>
        <v>0</v>
      </c>
    </row>
    <row r="162" spans="2:9" ht="33.75" x14ac:dyDescent="0.2">
      <c r="B162" s="87" t="s">
        <v>317</v>
      </c>
      <c r="C162" s="87"/>
      <c r="D162" s="87"/>
      <c r="E162" s="88" t="s">
        <v>316</v>
      </c>
      <c r="F162" s="87" t="s">
        <v>315</v>
      </c>
      <c r="G162" s="89">
        <v>2100</v>
      </c>
      <c r="H162" s="89"/>
      <c r="I162" s="89">
        <f>G162*H162</f>
        <v>0</v>
      </c>
    </row>
    <row r="163" spans="2:9" ht="22.5" x14ac:dyDescent="0.2">
      <c r="B163" s="87" t="s">
        <v>318</v>
      </c>
      <c r="C163" s="87"/>
      <c r="D163" s="87"/>
      <c r="E163" s="88" t="s">
        <v>321</v>
      </c>
      <c r="F163" s="87" t="s">
        <v>322</v>
      </c>
      <c r="G163" s="89">
        <v>600</v>
      </c>
      <c r="H163" s="89"/>
      <c r="I163" s="89">
        <f>G163*H163</f>
        <v>0</v>
      </c>
    </row>
    <row r="164" spans="2:9" ht="22.5" x14ac:dyDescent="0.2">
      <c r="B164" s="87" t="s">
        <v>319</v>
      </c>
      <c r="C164" s="87"/>
      <c r="D164" s="87"/>
      <c r="E164" s="88" t="s">
        <v>324</v>
      </c>
      <c r="F164" s="87" t="s">
        <v>322</v>
      </c>
      <c r="G164" s="89">
        <v>200</v>
      </c>
      <c r="H164" s="89"/>
      <c r="I164" s="89">
        <f>G164*H164</f>
        <v>0</v>
      </c>
    </row>
    <row r="165" spans="2:9" ht="22.5" x14ac:dyDescent="0.2">
      <c r="B165" s="87" t="s">
        <v>320</v>
      </c>
      <c r="C165" s="87"/>
      <c r="D165" s="87"/>
      <c r="E165" s="88" t="s">
        <v>323</v>
      </c>
      <c r="F165" s="87" t="s">
        <v>147</v>
      </c>
      <c r="G165" s="89">
        <v>1400</v>
      </c>
      <c r="H165" s="89"/>
      <c r="I165" s="89">
        <f>G165*H165</f>
        <v>0</v>
      </c>
    </row>
    <row r="166" spans="2:9" x14ac:dyDescent="0.2">
      <c r="B166" s="16"/>
      <c r="C166" s="16"/>
      <c r="D166" s="16"/>
      <c r="E166" s="50" t="s">
        <v>247</v>
      </c>
      <c r="F166" s="16"/>
      <c r="G166" s="76"/>
      <c r="H166" s="76"/>
      <c r="I166" s="63">
        <f>I147+I148+I149+I150+I151+I152+I153+I154+I155+I156+I157+I158+I159+I160+I161+I162+I165+I163+I164</f>
        <v>0</v>
      </c>
    </row>
    <row r="167" spans="2:9" ht="12.75" customHeight="1" x14ac:dyDescent="0.2">
      <c r="B167" s="16"/>
      <c r="C167" s="16"/>
      <c r="D167" s="16"/>
      <c r="E167" s="50" t="s">
        <v>248</v>
      </c>
      <c r="F167" s="16"/>
      <c r="G167" s="76"/>
      <c r="H167" s="76"/>
      <c r="I167" s="63"/>
    </row>
    <row r="168" spans="2:9" ht="12.75" customHeight="1" x14ac:dyDescent="0.2">
      <c r="B168" s="26"/>
      <c r="C168" s="26"/>
      <c r="D168" s="26"/>
      <c r="E168" s="18" t="s">
        <v>249</v>
      </c>
      <c r="F168" s="27"/>
      <c r="G168" s="65"/>
      <c r="H168" s="65"/>
      <c r="I168" s="65"/>
    </row>
    <row r="169" spans="2:9" ht="22.5" x14ac:dyDescent="0.2">
      <c r="B169" s="11">
        <v>102</v>
      </c>
      <c r="C169" s="11"/>
      <c r="D169" s="11"/>
      <c r="E169" s="12" t="s">
        <v>250</v>
      </c>
      <c r="F169" s="11" t="s">
        <v>147</v>
      </c>
      <c r="G169" s="62">
        <v>16</v>
      </c>
      <c r="H169" s="62"/>
      <c r="I169" s="62">
        <f t="shared" ref="I169:I187" si="8">G169*H169</f>
        <v>0</v>
      </c>
    </row>
    <row r="170" spans="2:9" ht="22.5" x14ac:dyDescent="0.2">
      <c r="B170" s="11">
        <v>103</v>
      </c>
      <c r="C170" s="11"/>
      <c r="D170" s="11"/>
      <c r="E170" s="12" t="s">
        <v>251</v>
      </c>
      <c r="F170" s="11" t="s">
        <v>147</v>
      </c>
      <c r="G170" s="62">
        <v>34</v>
      </c>
      <c r="H170" s="62"/>
      <c r="I170" s="62">
        <f t="shared" si="8"/>
        <v>0</v>
      </c>
    </row>
    <row r="171" spans="2:9" ht="33.75" x14ac:dyDescent="0.2">
      <c r="B171" s="11">
        <v>104</v>
      </c>
      <c r="C171" s="11"/>
      <c r="D171" s="11"/>
      <c r="E171" s="12" t="s">
        <v>252</v>
      </c>
      <c r="F171" s="11" t="s">
        <v>253</v>
      </c>
      <c r="G171" s="62">
        <v>4</v>
      </c>
      <c r="H171" s="62"/>
      <c r="I171" s="62">
        <f t="shared" si="8"/>
        <v>0</v>
      </c>
    </row>
    <row r="172" spans="2:9" ht="33.75" x14ac:dyDescent="0.2">
      <c r="B172" s="11">
        <v>105</v>
      </c>
      <c r="C172" s="11"/>
      <c r="D172" s="11"/>
      <c r="E172" s="12" t="s">
        <v>254</v>
      </c>
      <c r="F172" s="11" t="s">
        <v>255</v>
      </c>
      <c r="G172" s="62">
        <v>4</v>
      </c>
      <c r="H172" s="62"/>
      <c r="I172" s="62">
        <f t="shared" si="8"/>
        <v>0</v>
      </c>
    </row>
    <row r="173" spans="2:9" ht="33.75" x14ac:dyDescent="0.2">
      <c r="B173" s="11">
        <v>106</v>
      </c>
      <c r="C173" s="11"/>
      <c r="D173" s="11"/>
      <c r="E173" s="12" t="s">
        <v>256</v>
      </c>
      <c r="F173" s="11" t="s">
        <v>257</v>
      </c>
      <c r="G173" s="62">
        <v>10</v>
      </c>
      <c r="H173" s="62"/>
      <c r="I173" s="62">
        <f t="shared" si="8"/>
        <v>0</v>
      </c>
    </row>
    <row r="174" spans="2:9" ht="22.5" x14ac:dyDescent="0.2">
      <c r="B174" s="11">
        <v>107</v>
      </c>
      <c r="C174" s="11"/>
      <c r="D174" s="11"/>
      <c r="E174" s="12" t="s">
        <v>258</v>
      </c>
      <c r="F174" s="11" t="s">
        <v>179</v>
      </c>
      <c r="G174" s="62">
        <v>15</v>
      </c>
      <c r="H174" s="62"/>
      <c r="I174" s="62">
        <f t="shared" si="8"/>
        <v>0</v>
      </c>
    </row>
    <row r="175" spans="2:9" ht="22.5" x14ac:dyDescent="0.2">
      <c r="B175" s="11">
        <v>108</v>
      </c>
      <c r="C175" s="11"/>
      <c r="D175" s="11"/>
      <c r="E175" s="12" t="s">
        <v>259</v>
      </c>
      <c r="F175" s="11" t="s">
        <v>243</v>
      </c>
      <c r="G175" s="62">
        <v>4</v>
      </c>
      <c r="H175" s="62"/>
      <c r="I175" s="62">
        <f t="shared" si="8"/>
        <v>0</v>
      </c>
    </row>
    <row r="176" spans="2:9" x14ac:dyDescent="0.2">
      <c r="B176" s="11">
        <v>109</v>
      </c>
      <c r="C176" s="11"/>
      <c r="D176" s="11"/>
      <c r="E176" s="12" t="s">
        <v>260</v>
      </c>
      <c r="F176" s="11" t="s">
        <v>243</v>
      </c>
      <c r="G176" s="62">
        <v>12</v>
      </c>
      <c r="H176" s="62"/>
      <c r="I176" s="62">
        <f t="shared" si="8"/>
        <v>0</v>
      </c>
    </row>
    <row r="177" spans="2:9" x14ac:dyDescent="0.2">
      <c r="B177" s="11">
        <v>110</v>
      </c>
      <c r="C177" s="11"/>
      <c r="D177" s="11"/>
      <c r="E177" s="12" t="s">
        <v>261</v>
      </c>
      <c r="F177" s="11" t="s">
        <v>243</v>
      </c>
      <c r="G177" s="62">
        <v>4</v>
      </c>
      <c r="H177" s="62"/>
      <c r="I177" s="62">
        <f t="shared" si="8"/>
        <v>0</v>
      </c>
    </row>
    <row r="178" spans="2:9" x14ac:dyDescent="0.2">
      <c r="B178" s="11">
        <v>111</v>
      </c>
      <c r="C178" s="11"/>
      <c r="D178" s="11"/>
      <c r="E178" s="12" t="s">
        <v>242</v>
      </c>
      <c r="F178" s="11" t="s">
        <v>243</v>
      </c>
      <c r="G178" s="62">
        <v>1</v>
      </c>
      <c r="H178" s="62"/>
      <c r="I178" s="62">
        <f t="shared" si="8"/>
        <v>0</v>
      </c>
    </row>
    <row r="179" spans="2:9" ht="33.75" x14ac:dyDescent="0.2">
      <c r="B179" s="11">
        <v>112</v>
      </c>
      <c r="C179" s="11"/>
      <c r="D179" s="11"/>
      <c r="E179" s="12" t="s">
        <v>262</v>
      </c>
      <c r="F179" s="11" t="s">
        <v>243</v>
      </c>
      <c r="G179" s="62">
        <v>4</v>
      </c>
      <c r="H179" s="62"/>
      <c r="I179" s="62">
        <f t="shared" si="8"/>
        <v>0</v>
      </c>
    </row>
    <row r="180" spans="2:9" ht="33.75" x14ac:dyDescent="0.2">
      <c r="B180" s="11">
        <v>113</v>
      </c>
      <c r="C180" s="11"/>
      <c r="D180" s="11"/>
      <c r="E180" s="12" t="s">
        <v>263</v>
      </c>
      <c r="F180" s="11" t="s">
        <v>179</v>
      </c>
      <c r="G180" s="62">
        <v>4</v>
      </c>
      <c r="H180" s="62"/>
      <c r="I180" s="62">
        <f t="shared" si="8"/>
        <v>0</v>
      </c>
    </row>
    <row r="181" spans="2:9" ht="33.75" x14ac:dyDescent="0.2">
      <c r="B181" s="11">
        <v>114</v>
      </c>
      <c r="C181" s="11"/>
      <c r="D181" s="11"/>
      <c r="E181" s="12" t="s">
        <v>264</v>
      </c>
      <c r="F181" s="11" t="s">
        <v>179</v>
      </c>
      <c r="G181" s="62">
        <v>4</v>
      </c>
      <c r="H181" s="62"/>
      <c r="I181" s="62">
        <f t="shared" si="8"/>
        <v>0</v>
      </c>
    </row>
    <row r="182" spans="2:9" ht="33.75" x14ac:dyDescent="0.2">
      <c r="B182" s="11">
        <v>115</v>
      </c>
      <c r="C182" s="11"/>
      <c r="D182" s="11"/>
      <c r="E182" s="12" t="s">
        <v>265</v>
      </c>
      <c r="F182" s="11" t="s">
        <v>179</v>
      </c>
      <c r="G182" s="62">
        <v>3</v>
      </c>
      <c r="H182" s="62"/>
      <c r="I182" s="62">
        <f t="shared" si="8"/>
        <v>0</v>
      </c>
    </row>
    <row r="183" spans="2:9" x14ac:dyDescent="0.2">
      <c r="B183" s="11">
        <v>116</v>
      </c>
      <c r="C183" s="11"/>
      <c r="D183" s="11"/>
      <c r="E183" s="12" t="s">
        <v>266</v>
      </c>
      <c r="F183" s="11" t="s">
        <v>24</v>
      </c>
      <c r="G183" s="62">
        <v>12</v>
      </c>
      <c r="H183" s="62"/>
      <c r="I183" s="62">
        <f t="shared" si="8"/>
        <v>0</v>
      </c>
    </row>
    <row r="184" spans="2:9" ht="33.75" x14ac:dyDescent="0.2">
      <c r="B184" s="11">
        <v>117</v>
      </c>
      <c r="C184" s="11"/>
      <c r="D184" s="11"/>
      <c r="E184" s="12" t="s">
        <v>267</v>
      </c>
      <c r="F184" s="11" t="s">
        <v>31</v>
      </c>
      <c r="G184" s="62">
        <v>3.6</v>
      </c>
      <c r="H184" s="62"/>
      <c r="I184" s="62">
        <f t="shared" si="8"/>
        <v>0</v>
      </c>
    </row>
    <row r="185" spans="2:9" ht="33.75" x14ac:dyDescent="0.2">
      <c r="B185" s="11">
        <v>118</v>
      </c>
      <c r="C185" s="11"/>
      <c r="D185" s="11"/>
      <c r="E185" s="12" t="s">
        <v>268</v>
      </c>
      <c r="F185" s="11" t="s">
        <v>179</v>
      </c>
      <c r="G185" s="62">
        <v>4</v>
      </c>
      <c r="H185" s="62"/>
      <c r="I185" s="62">
        <f t="shared" si="8"/>
        <v>0</v>
      </c>
    </row>
    <row r="186" spans="2:9" ht="22.5" x14ac:dyDescent="0.2">
      <c r="B186" s="11">
        <v>119</v>
      </c>
      <c r="C186" s="11"/>
      <c r="D186" s="11"/>
      <c r="E186" s="12" t="s">
        <v>269</v>
      </c>
      <c r="F186" s="11" t="s">
        <v>179</v>
      </c>
      <c r="G186" s="62">
        <v>4</v>
      </c>
      <c r="H186" s="62"/>
      <c r="I186" s="62">
        <f t="shared" si="8"/>
        <v>0</v>
      </c>
    </row>
    <row r="187" spans="2:9" ht="33.75" x14ac:dyDescent="0.2">
      <c r="B187" s="11">
        <v>120</v>
      </c>
      <c r="C187" s="11"/>
      <c r="D187" s="11"/>
      <c r="E187" s="12" t="s">
        <v>270</v>
      </c>
      <c r="F187" s="11" t="s">
        <v>179</v>
      </c>
      <c r="G187" s="62">
        <v>4</v>
      </c>
      <c r="H187" s="62"/>
      <c r="I187" s="62">
        <f t="shared" si="8"/>
        <v>0</v>
      </c>
    </row>
    <row r="188" spans="2:9" x14ac:dyDescent="0.2">
      <c r="B188" s="14"/>
      <c r="C188" s="14"/>
      <c r="D188" s="14"/>
      <c r="E188" s="49" t="s">
        <v>271</v>
      </c>
      <c r="F188" s="14"/>
      <c r="G188" s="78"/>
      <c r="H188" s="78"/>
      <c r="I188" s="66">
        <f>I169+I170+I171+I172+I173+I174+I175+I176+I177+I178+I179+I180+I181+I182+I183+I184+I185+I186+I187</f>
        <v>0</v>
      </c>
    </row>
    <row r="189" spans="2:9" ht="12.75" customHeight="1" x14ac:dyDescent="0.2">
      <c r="B189" s="28"/>
      <c r="C189" s="28"/>
      <c r="D189" s="28"/>
      <c r="E189" s="48" t="s">
        <v>272</v>
      </c>
      <c r="F189" s="28"/>
      <c r="G189" s="79"/>
      <c r="H189" s="79"/>
      <c r="I189" s="67"/>
    </row>
    <row r="190" spans="2:9" ht="22.5" x14ac:dyDescent="0.2">
      <c r="B190" s="29"/>
      <c r="C190" s="29"/>
      <c r="D190" s="29"/>
      <c r="E190" s="30" t="s">
        <v>303</v>
      </c>
      <c r="F190" s="29"/>
      <c r="G190" s="80"/>
      <c r="H190" s="80"/>
      <c r="I190" s="68"/>
    </row>
    <row r="191" spans="2:9" ht="33.75" x14ac:dyDescent="0.2">
      <c r="B191" s="31">
        <v>121</v>
      </c>
      <c r="C191" s="31"/>
      <c r="D191" s="31"/>
      <c r="E191" s="32" t="s">
        <v>273</v>
      </c>
      <c r="F191" s="33" t="s">
        <v>147</v>
      </c>
      <c r="G191" s="81">
        <v>186</v>
      </c>
      <c r="H191" s="69"/>
      <c r="I191" s="69">
        <f t="shared" ref="I191:I212" si="9">G191*H191</f>
        <v>0</v>
      </c>
    </row>
    <row r="192" spans="2:9" ht="22.5" x14ac:dyDescent="0.2">
      <c r="B192" s="31">
        <v>122</v>
      </c>
      <c r="C192" s="31"/>
      <c r="D192" s="31"/>
      <c r="E192" s="32" t="s">
        <v>274</v>
      </c>
      <c r="F192" s="33" t="s">
        <v>147</v>
      </c>
      <c r="G192" s="81">
        <v>558</v>
      </c>
      <c r="H192" s="69"/>
      <c r="I192" s="69">
        <f t="shared" si="9"/>
        <v>0</v>
      </c>
    </row>
    <row r="193" spans="2:9" ht="22.5" x14ac:dyDescent="0.2">
      <c r="B193" s="31">
        <v>123</v>
      </c>
      <c r="C193" s="31"/>
      <c r="D193" s="31"/>
      <c r="E193" s="34" t="s">
        <v>297</v>
      </c>
      <c r="F193" s="33" t="s">
        <v>147</v>
      </c>
      <c r="G193" s="81">
        <v>186</v>
      </c>
      <c r="H193" s="69"/>
      <c r="I193" s="69">
        <f t="shared" si="9"/>
        <v>0</v>
      </c>
    </row>
    <row r="194" spans="2:9" ht="33.75" x14ac:dyDescent="0.2">
      <c r="B194" s="31">
        <v>124</v>
      </c>
      <c r="C194" s="31"/>
      <c r="D194" s="31"/>
      <c r="E194" s="32" t="s">
        <v>275</v>
      </c>
      <c r="F194" s="33" t="s">
        <v>147</v>
      </c>
      <c r="G194" s="81">
        <v>189</v>
      </c>
      <c r="H194" s="69"/>
      <c r="I194" s="69">
        <f t="shared" si="9"/>
        <v>0</v>
      </c>
    </row>
    <row r="195" spans="2:9" ht="33.75" x14ac:dyDescent="0.2">
      <c r="B195" s="31">
        <v>125</v>
      </c>
      <c r="C195" s="31"/>
      <c r="D195" s="31"/>
      <c r="E195" s="32" t="s">
        <v>276</v>
      </c>
      <c r="F195" s="33" t="s">
        <v>147</v>
      </c>
      <c r="G195" s="81">
        <v>189</v>
      </c>
      <c r="H195" s="69"/>
      <c r="I195" s="69">
        <f t="shared" si="9"/>
        <v>0</v>
      </c>
    </row>
    <row r="196" spans="2:9" ht="22.5" x14ac:dyDescent="0.2">
      <c r="B196" s="31">
        <v>126</v>
      </c>
      <c r="C196" s="31"/>
      <c r="D196" s="31"/>
      <c r="E196" s="32" t="s">
        <v>277</v>
      </c>
      <c r="F196" s="33" t="s">
        <v>147</v>
      </c>
      <c r="G196" s="81">
        <v>31</v>
      </c>
      <c r="H196" s="69"/>
      <c r="I196" s="69">
        <f t="shared" si="9"/>
        <v>0</v>
      </c>
    </row>
    <row r="197" spans="2:9" ht="22.5" x14ac:dyDescent="0.2">
      <c r="B197" s="31">
        <v>127</v>
      </c>
      <c r="C197" s="31"/>
      <c r="D197" s="31"/>
      <c r="E197" s="32" t="s">
        <v>307</v>
      </c>
      <c r="F197" s="33" t="s">
        <v>147</v>
      </c>
      <c r="G197" s="81">
        <v>93</v>
      </c>
      <c r="H197" s="69"/>
      <c r="I197" s="69">
        <f t="shared" si="9"/>
        <v>0</v>
      </c>
    </row>
    <row r="198" spans="2:9" ht="22.5" x14ac:dyDescent="0.2">
      <c r="B198" s="31">
        <v>128</v>
      </c>
      <c r="C198" s="31"/>
      <c r="D198" s="31"/>
      <c r="E198" s="32" t="s">
        <v>296</v>
      </c>
      <c r="F198" s="33" t="s">
        <v>147</v>
      </c>
      <c r="G198" s="81">
        <v>510</v>
      </c>
      <c r="H198" s="69"/>
      <c r="I198" s="69">
        <f t="shared" si="9"/>
        <v>0</v>
      </c>
    </row>
    <row r="199" spans="2:9" x14ac:dyDescent="0.2">
      <c r="B199" s="31">
        <v>129</v>
      </c>
      <c r="C199" s="31"/>
      <c r="D199" s="31"/>
      <c r="E199" s="32" t="s">
        <v>278</v>
      </c>
      <c r="F199" s="33" t="s">
        <v>243</v>
      </c>
      <c r="G199" s="81">
        <v>4</v>
      </c>
      <c r="H199" s="69"/>
      <c r="I199" s="69">
        <f t="shared" si="9"/>
        <v>0</v>
      </c>
    </row>
    <row r="200" spans="2:9" x14ac:dyDescent="0.2">
      <c r="B200" s="31">
        <v>130</v>
      </c>
      <c r="C200" s="31"/>
      <c r="D200" s="31"/>
      <c r="E200" s="32" t="s">
        <v>279</v>
      </c>
      <c r="F200" s="33" t="s">
        <v>243</v>
      </c>
      <c r="G200" s="81">
        <v>2</v>
      </c>
      <c r="H200" s="69"/>
      <c r="I200" s="69">
        <f t="shared" si="9"/>
        <v>0</v>
      </c>
    </row>
    <row r="201" spans="2:9" ht="33.75" x14ac:dyDescent="0.2">
      <c r="B201" s="31">
        <v>131</v>
      </c>
      <c r="C201" s="31"/>
      <c r="D201" s="31"/>
      <c r="E201" s="32" t="s">
        <v>280</v>
      </c>
      <c r="F201" s="33" t="s">
        <v>147</v>
      </c>
      <c r="G201" s="81">
        <v>72</v>
      </c>
      <c r="H201" s="69"/>
      <c r="I201" s="69">
        <f t="shared" si="9"/>
        <v>0</v>
      </c>
    </row>
    <row r="202" spans="2:9" ht="33.75" x14ac:dyDescent="0.2">
      <c r="B202" s="31">
        <v>132</v>
      </c>
      <c r="C202" s="31"/>
      <c r="D202" s="31"/>
      <c r="E202" s="32" t="s">
        <v>298</v>
      </c>
      <c r="F202" s="33" t="s">
        <v>147</v>
      </c>
      <c r="G202" s="81">
        <v>75</v>
      </c>
      <c r="H202" s="69"/>
      <c r="I202" s="69">
        <f t="shared" si="9"/>
        <v>0</v>
      </c>
    </row>
    <row r="203" spans="2:9" ht="33.75" x14ac:dyDescent="0.2">
      <c r="B203" s="31">
        <v>133</v>
      </c>
      <c r="C203" s="31"/>
      <c r="D203" s="31"/>
      <c r="E203" s="32" t="s">
        <v>281</v>
      </c>
      <c r="F203" s="33" t="s">
        <v>147</v>
      </c>
      <c r="G203" s="81">
        <v>72</v>
      </c>
      <c r="H203" s="69"/>
      <c r="I203" s="69">
        <f t="shared" si="9"/>
        <v>0</v>
      </c>
    </row>
    <row r="204" spans="2:9" ht="22.5" x14ac:dyDescent="0.2">
      <c r="B204" s="31">
        <v>134</v>
      </c>
      <c r="C204" s="31"/>
      <c r="D204" s="31"/>
      <c r="E204" s="32" t="s">
        <v>282</v>
      </c>
      <c r="F204" s="33" t="s">
        <v>147</v>
      </c>
      <c r="G204" s="81">
        <v>5</v>
      </c>
      <c r="H204" s="69"/>
      <c r="I204" s="69">
        <f t="shared" si="9"/>
        <v>0</v>
      </c>
    </row>
    <row r="205" spans="2:9" ht="22.5" x14ac:dyDescent="0.2">
      <c r="B205" s="31">
        <v>135</v>
      </c>
      <c r="C205" s="31"/>
      <c r="D205" s="31"/>
      <c r="E205" s="32" t="s">
        <v>283</v>
      </c>
      <c r="F205" s="33" t="s">
        <v>147</v>
      </c>
      <c r="G205" s="81">
        <v>8</v>
      </c>
      <c r="H205" s="69"/>
      <c r="I205" s="69">
        <f t="shared" si="9"/>
        <v>0</v>
      </c>
    </row>
    <row r="206" spans="2:9" ht="22.5" x14ac:dyDescent="0.2">
      <c r="B206" s="31">
        <v>136</v>
      </c>
      <c r="C206" s="31"/>
      <c r="D206" s="31"/>
      <c r="E206" s="32" t="s">
        <v>284</v>
      </c>
      <c r="F206" s="33" t="s">
        <v>147</v>
      </c>
      <c r="G206" s="81">
        <v>72</v>
      </c>
      <c r="H206" s="69"/>
      <c r="I206" s="69">
        <f t="shared" si="9"/>
        <v>0</v>
      </c>
    </row>
    <row r="207" spans="2:9" ht="22.5" x14ac:dyDescent="0.2">
      <c r="B207" s="31">
        <v>137</v>
      </c>
      <c r="C207" s="31"/>
      <c r="D207" s="31"/>
      <c r="E207" s="32" t="s">
        <v>277</v>
      </c>
      <c r="F207" s="33" t="s">
        <v>147</v>
      </c>
      <c r="G207" s="81">
        <v>31</v>
      </c>
      <c r="H207" s="69"/>
      <c r="I207" s="69">
        <f t="shared" si="9"/>
        <v>0</v>
      </c>
    </row>
    <row r="208" spans="2:9" ht="22.5" x14ac:dyDescent="0.2">
      <c r="B208" s="31">
        <v>138</v>
      </c>
      <c r="C208" s="31"/>
      <c r="D208" s="31"/>
      <c r="E208" s="32" t="s">
        <v>299</v>
      </c>
      <c r="F208" s="33" t="s">
        <v>147</v>
      </c>
      <c r="G208" s="81">
        <v>34</v>
      </c>
      <c r="H208" s="69"/>
      <c r="I208" s="69">
        <f t="shared" si="9"/>
        <v>0</v>
      </c>
    </row>
    <row r="209" spans="2:9" ht="22.5" x14ac:dyDescent="0.2">
      <c r="B209" s="31">
        <v>139</v>
      </c>
      <c r="C209" s="31"/>
      <c r="D209" s="31"/>
      <c r="E209" s="32" t="s">
        <v>300</v>
      </c>
      <c r="F209" s="33" t="s">
        <v>147</v>
      </c>
      <c r="G209" s="81">
        <v>12</v>
      </c>
      <c r="H209" s="69"/>
      <c r="I209" s="69">
        <f t="shared" si="9"/>
        <v>0</v>
      </c>
    </row>
    <row r="210" spans="2:9" ht="22.5" x14ac:dyDescent="0.2">
      <c r="B210" s="31">
        <v>140</v>
      </c>
      <c r="C210" s="31"/>
      <c r="D210" s="31"/>
      <c r="E210" s="32" t="s">
        <v>301</v>
      </c>
      <c r="F210" s="33" t="s">
        <v>147</v>
      </c>
      <c r="G210" s="81">
        <v>117</v>
      </c>
      <c r="H210" s="69"/>
      <c r="I210" s="69">
        <f t="shared" si="9"/>
        <v>0</v>
      </c>
    </row>
    <row r="211" spans="2:9" ht="22.5" x14ac:dyDescent="0.2">
      <c r="B211" s="31">
        <v>141</v>
      </c>
      <c r="C211" s="31"/>
      <c r="D211" s="31"/>
      <c r="E211" s="32" t="s">
        <v>302</v>
      </c>
      <c r="F211" s="33" t="s">
        <v>147</v>
      </c>
      <c r="G211" s="81">
        <v>12</v>
      </c>
      <c r="H211" s="69"/>
      <c r="I211" s="69">
        <f t="shared" si="9"/>
        <v>0</v>
      </c>
    </row>
    <row r="212" spans="2:9" x14ac:dyDescent="0.2">
      <c r="B212" s="31">
        <v>142</v>
      </c>
      <c r="C212" s="31"/>
      <c r="D212" s="31"/>
      <c r="E212" s="32" t="s">
        <v>285</v>
      </c>
      <c r="F212" s="33" t="s">
        <v>243</v>
      </c>
      <c r="G212" s="81">
        <v>2</v>
      </c>
      <c r="H212" s="69"/>
      <c r="I212" s="69">
        <f t="shared" si="9"/>
        <v>0</v>
      </c>
    </row>
    <row r="213" spans="2:9" ht="33.75" x14ac:dyDescent="0.2">
      <c r="B213" s="35"/>
      <c r="C213" s="35"/>
      <c r="D213" s="35"/>
      <c r="E213" s="51" t="s">
        <v>313</v>
      </c>
      <c r="F213" s="36"/>
      <c r="G213" s="82"/>
      <c r="H213" s="70"/>
      <c r="I213" s="86">
        <f>I191+I192+I193+I194+I195+I196+I197+I198+I199+I200+I201+I202+I203+I204+I205+I206+I207+I208+I209+I210+I211+I212</f>
        <v>0</v>
      </c>
    </row>
    <row r="214" spans="2:9" x14ac:dyDescent="0.2">
      <c r="B214" s="37"/>
      <c r="C214" s="37"/>
      <c r="D214" s="37"/>
      <c r="E214" s="38" t="s">
        <v>304</v>
      </c>
      <c r="F214" s="39"/>
      <c r="G214" s="68"/>
      <c r="H214" s="71"/>
      <c r="I214" s="71"/>
    </row>
    <row r="215" spans="2:9" ht="33.75" x14ac:dyDescent="0.2">
      <c r="B215" s="31">
        <v>143</v>
      </c>
      <c r="C215" s="31"/>
      <c r="D215" s="31"/>
      <c r="E215" s="32" t="s">
        <v>286</v>
      </c>
      <c r="F215" s="33" t="s">
        <v>147</v>
      </c>
      <c r="G215" s="81">
        <v>852</v>
      </c>
      <c r="H215" s="69"/>
      <c r="I215" s="69">
        <f t="shared" ref="I215:I226" si="10">G215*H215</f>
        <v>0</v>
      </c>
    </row>
    <row r="216" spans="2:9" ht="67.5" x14ac:dyDescent="0.2">
      <c r="B216" s="31">
        <v>144</v>
      </c>
      <c r="C216" s="31"/>
      <c r="D216" s="31"/>
      <c r="E216" s="40" t="s">
        <v>287</v>
      </c>
      <c r="F216" s="33" t="s">
        <v>243</v>
      </c>
      <c r="G216" s="81">
        <v>30</v>
      </c>
      <c r="H216" s="69"/>
      <c r="I216" s="69">
        <f t="shared" si="10"/>
        <v>0</v>
      </c>
    </row>
    <row r="217" spans="2:9" ht="33.75" x14ac:dyDescent="0.2">
      <c r="B217" s="31">
        <v>145</v>
      </c>
      <c r="C217" s="31"/>
      <c r="D217" s="31"/>
      <c r="E217" s="32" t="s">
        <v>288</v>
      </c>
      <c r="F217" s="33" t="s">
        <v>243</v>
      </c>
      <c r="G217" s="81">
        <v>30</v>
      </c>
      <c r="H217" s="69"/>
      <c r="I217" s="69">
        <f t="shared" si="10"/>
        <v>0</v>
      </c>
    </row>
    <row r="218" spans="2:9" ht="22.5" x14ac:dyDescent="0.2">
      <c r="B218" s="31">
        <v>146</v>
      </c>
      <c r="C218" s="31"/>
      <c r="D218" s="31"/>
      <c r="E218" s="32" t="s">
        <v>289</v>
      </c>
      <c r="F218" s="33" t="s">
        <v>147</v>
      </c>
      <c r="G218" s="81">
        <v>852</v>
      </c>
      <c r="H218" s="69"/>
      <c r="I218" s="69">
        <f t="shared" si="10"/>
        <v>0</v>
      </c>
    </row>
    <row r="219" spans="2:9" ht="22.5" x14ac:dyDescent="0.2">
      <c r="B219" s="31">
        <v>147</v>
      </c>
      <c r="C219" s="31"/>
      <c r="D219" s="31"/>
      <c r="E219" s="32" t="s">
        <v>290</v>
      </c>
      <c r="F219" s="33" t="s">
        <v>147</v>
      </c>
      <c r="G219" s="81">
        <v>170</v>
      </c>
      <c r="H219" s="69"/>
      <c r="I219" s="69">
        <f t="shared" si="10"/>
        <v>0</v>
      </c>
    </row>
    <row r="220" spans="2:9" ht="22.5" x14ac:dyDescent="0.2">
      <c r="B220" s="31">
        <v>148</v>
      </c>
      <c r="C220" s="31"/>
      <c r="D220" s="31"/>
      <c r="E220" s="32" t="s">
        <v>305</v>
      </c>
      <c r="F220" s="33" t="s">
        <v>147</v>
      </c>
      <c r="G220" s="81">
        <v>170</v>
      </c>
      <c r="H220" s="69"/>
      <c r="I220" s="69">
        <f t="shared" si="10"/>
        <v>0</v>
      </c>
    </row>
    <row r="221" spans="2:9" ht="22.5" x14ac:dyDescent="0.2">
      <c r="B221" s="31">
        <v>149</v>
      </c>
      <c r="C221" s="31"/>
      <c r="D221" s="31"/>
      <c r="E221" s="32" t="s">
        <v>306</v>
      </c>
      <c r="F221" s="33" t="s">
        <v>147</v>
      </c>
      <c r="G221" s="81">
        <v>811</v>
      </c>
      <c r="H221" s="69"/>
      <c r="I221" s="69">
        <f t="shared" si="10"/>
        <v>0</v>
      </c>
    </row>
    <row r="222" spans="2:9" ht="22.5" x14ac:dyDescent="0.2">
      <c r="B222" s="31">
        <v>150</v>
      </c>
      <c r="C222" s="31"/>
      <c r="D222" s="31"/>
      <c r="E222" s="32" t="s">
        <v>291</v>
      </c>
      <c r="F222" s="33" t="s">
        <v>243</v>
      </c>
      <c r="G222" s="81">
        <v>7</v>
      </c>
      <c r="H222" s="69"/>
      <c r="I222" s="69">
        <f t="shared" si="10"/>
        <v>0</v>
      </c>
    </row>
    <row r="223" spans="2:9" ht="33.75" x14ac:dyDescent="0.2">
      <c r="B223" s="31">
        <v>151</v>
      </c>
      <c r="C223" s="31"/>
      <c r="D223" s="31"/>
      <c r="E223" s="32" t="s">
        <v>292</v>
      </c>
      <c r="F223" s="33" t="s">
        <v>147</v>
      </c>
      <c r="G223" s="81">
        <v>823</v>
      </c>
      <c r="H223" s="69"/>
      <c r="I223" s="69">
        <f t="shared" si="10"/>
        <v>0</v>
      </c>
    </row>
    <row r="224" spans="2:9" ht="22.5" x14ac:dyDescent="0.2">
      <c r="B224" s="31">
        <v>152</v>
      </c>
      <c r="C224" s="31"/>
      <c r="D224" s="31"/>
      <c r="E224" s="32" t="s">
        <v>293</v>
      </c>
      <c r="F224" s="33" t="s">
        <v>243</v>
      </c>
      <c r="G224" s="81">
        <v>6</v>
      </c>
      <c r="H224" s="69"/>
      <c r="I224" s="69">
        <f t="shared" si="10"/>
        <v>0</v>
      </c>
    </row>
    <row r="225" spans="2:9" x14ac:dyDescent="0.2">
      <c r="B225" s="31">
        <v>153</v>
      </c>
      <c r="C225" s="31"/>
      <c r="D225" s="31"/>
      <c r="E225" s="32" t="s">
        <v>294</v>
      </c>
      <c r="F225" s="33" t="s">
        <v>243</v>
      </c>
      <c r="G225" s="81">
        <v>30</v>
      </c>
      <c r="H225" s="69"/>
      <c r="I225" s="69">
        <f t="shared" si="10"/>
        <v>0</v>
      </c>
    </row>
    <row r="226" spans="2:9" ht="12.75" customHeight="1" x14ac:dyDescent="0.2">
      <c r="B226" s="31">
        <v>154</v>
      </c>
      <c r="C226" s="31"/>
      <c r="D226" s="31"/>
      <c r="E226" s="32" t="s">
        <v>295</v>
      </c>
      <c r="F226" s="33" t="s">
        <v>243</v>
      </c>
      <c r="G226" s="81">
        <v>30</v>
      </c>
      <c r="H226" s="69"/>
      <c r="I226" s="69">
        <f t="shared" si="10"/>
        <v>0</v>
      </c>
    </row>
    <row r="227" spans="2:9" ht="12.75" customHeight="1" x14ac:dyDescent="0.2">
      <c r="B227" s="41"/>
      <c r="C227" s="98"/>
      <c r="D227" s="98"/>
      <c r="E227" s="52" t="s">
        <v>312</v>
      </c>
      <c r="F227" s="42"/>
      <c r="G227" s="83"/>
      <c r="H227" s="43"/>
      <c r="I227" s="86">
        <f>I215+I216+I217+I218+I219+I220+I221+I222+I223+I224+I225+I226</f>
        <v>0</v>
      </c>
    </row>
    <row r="228" spans="2:9" ht="22.5" x14ac:dyDescent="0.2">
      <c r="B228" s="90"/>
      <c r="C228" s="91"/>
      <c r="D228" s="44"/>
      <c r="E228" s="44" t="s">
        <v>308</v>
      </c>
      <c r="F228" s="45" t="s">
        <v>309</v>
      </c>
      <c r="G228" s="45" t="s">
        <v>309</v>
      </c>
      <c r="H228" s="45" t="s">
        <v>309</v>
      </c>
      <c r="I228" s="85">
        <f>I10+I17+I26+I34+I42+I49+I57+I67+I77+I86+I92+I101+I112+I118+I125+I131+I141+I145+I166+I188+I213+I227</f>
        <v>0</v>
      </c>
    </row>
    <row r="229" spans="2:9" x14ac:dyDescent="0.2">
      <c r="B229" s="90"/>
      <c r="C229" s="91"/>
      <c r="D229" s="46"/>
      <c r="E229" s="46" t="s">
        <v>310</v>
      </c>
      <c r="F229" s="47" t="s">
        <v>309</v>
      </c>
      <c r="G229" s="47" t="s">
        <v>309</v>
      </c>
      <c r="H229" s="45" t="s">
        <v>309</v>
      </c>
      <c r="I229" s="85">
        <f>I228*0.23</f>
        <v>0</v>
      </c>
    </row>
    <row r="230" spans="2:9" ht="22.5" x14ac:dyDescent="0.2">
      <c r="B230" s="90"/>
      <c r="C230" s="91"/>
      <c r="D230" s="44"/>
      <c r="E230" s="44" t="s">
        <v>311</v>
      </c>
      <c r="F230" s="45" t="s">
        <v>309</v>
      </c>
      <c r="G230" s="45" t="s">
        <v>309</v>
      </c>
      <c r="H230" s="45" t="s">
        <v>309</v>
      </c>
      <c r="I230" s="85">
        <f>I228+I229</f>
        <v>0</v>
      </c>
    </row>
  </sheetData>
  <mergeCells count="7">
    <mergeCell ref="B229:C229"/>
    <mergeCell ref="B230:C230"/>
    <mergeCell ref="B1:I1"/>
    <mergeCell ref="B2:I2"/>
    <mergeCell ref="B3:I3"/>
    <mergeCell ref="C227:D227"/>
    <mergeCell ref="B228:C228"/>
  </mergeCells>
  <pageMargins left="0.39370078740157499" right="0.39370078740157499" top="0.39370078740157499" bottom="0.39370078740157499" header="0" footer="0"/>
  <pageSetup paperSize="9" fitToWidth="0" fitToHeight="0" orientation="portrait" r:id="rId1"/>
  <headerFooter>
    <oddFooter>&amp;C&amp;"Arial"&amp;10&amp;K000000&amp;P/&amp;N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uproszczony</vt:lpstr>
      <vt:lpstr>'Kosztorys uproszczony'!Tytuły_wydruku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Katarzyna KM. Mazur-Skoczylas</dc:creator>
  <cp:keywords/>
  <dc:description/>
  <cp:lastModifiedBy>Katarzyna KM. Mazur-Skoczylas</cp:lastModifiedBy>
  <cp:lastPrinted>2023-09-20T09:12:58Z</cp:lastPrinted>
  <dcterms:created xsi:type="dcterms:W3CDTF">2023-09-19T10:56:19Z</dcterms:created>
  <dcterms:modified xsi:type="dcterms:W3CDTF">2023-10-06T08:51:48Z</dcterms:modified>
</cp:coreProperties>
</file>