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'Arkusz1'!$A$1:$N$68</definedName>
    <definedName name="suma04">'Arkusz1'!$N$68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<sst xmlns="http://schemas.openxmlformats.org/spreadsheetml/2006/main" count="85" uniqueCount="62">
  <si>
    <t>§</t>
  </si>
  <si>
    <t>Dz.</t>
  </si>
  <si>
    <t>Rozdz.</t>
  </si>
  <si>
    <t>WYDATKI OGÓŁEM</t>
  </si>
  <si>
    <t>Nazwa</t>
  </si>
  <si>
    <t>bieżące</t>
  </si>
  <si>
    <t xml:space="preserve">Wydatki </t>
  </si>
  <si>
    <t>majątkowe</t>
  </si>
  <si>
    <t>Wydatki</t>
  </si>
  <si>
    <t>Wynagro-dzenia</t>
  </si>
  <si>
    <t>Dotacje</t>
  </si>
  <si>
    <t>Wydatki na obsługę długu</t>
  </si>
  <si>
    <t xml:space="preserve">      z  tego :</t>
  </si>
  <si>
    <t>w tym :</t>
  </si>
  <si>
    <t>Zwięk-</t>
  </si>
  <si>
    <t>szenia</t>
  </si>
  <si>
    <t>Zmniej-</t>
  </si>
  <si>
    <t xml:space="preserve">Plan po </t>
  </si>
  <si>
    <t>zmianach      (9+14)</t>
  </si>
  <si>
    <t>Pochodne od wynagro-dzeń</t>
  </si>
  <si>
    <t>Plan na</t>
  </si>
  <si>
    <t>Wójta Gminy Białe Błota</t>
  </si>
  <si>
    <t>POMOC SPOŁECZNA</t>
  </si>
  <si>
    <t xml:space="preserve">                        WYDATKI BUDŻETU GMINY NA 2009 ROK </t>
  </si>
  <si>
    <t>2009 r.</t>
  </si>
  <si>
    <t>Pozostała działalność</t>
  </si>
  <si>
    <t>Wybory do Parlamentu Europejskiego</t>
  </si>
  <si>
    <t>URZĘDY NACZELNYCH ORGANÓW WŁADZY PAŃSTWOWEJ, KONTROLI I OCHRONY PRAWA ORAZ SĄDOWNICTWA</t>
  </si>
  <si>
    <t>Świadczenia społeczne</t>
  </si>
  <si>
    <t>Składki na ubezpieczenia społeczne</t>
  </si>
  <si>
    <t>Składki na Fundusz Pracy</t>
  </si>
  <si>
    <t>Wynagrodzenia bezosobowe</t>
  </si>
  <si>
    <t>Zakup materiałów i wyposażenia</t>
  </si>
  <si>
    <t>Zakup materiałów papierniczych do sprzędtu drukarskiego i urządzeń kserograficznych</t>
  </si>
  <si>
    <t>Zakup akcesoriów komputerowych, w tym programów i licencji</t>
  </si>
  <si>
    <t>Opłaty z tytułu usług telekomunikacyjnych telefonii komórkowej</t>
  </si>
  <si>
    <t>Podróże służbowe krajowe</t>
  </si>
  <si>
    <t>Załącznik nr 1</t>
  </si>
  <si>
    <t>z dnia 30 czerwca 2009 r.</t>
  </si>
  <si>
    <t>OCHRONA ZDROWIA</t>
  </si>
  <si>
    <t>Przeciwdziałanie alkoholizmowi</t>
  </si>
  <si>
    <t>Wynagrodzenia osobowe pracowników</t>
  </si>
  <si>
    <t>Zakup usług dostępu do sieci Internet</t>
  </si>
  <si>
    <t>Opłaty z tytułu zakupu usług telekomunikacyjnych telefonii stacjonarnej</t>
  </si>
  <si>
    <t>Odpisy na ZFŚS</t>
  </si>
  <si>
    <t>Szkolenia pracowników niebędących członkami korpusu służby cywilnej</t>
  </si>
  <si>
    <t>Domy pomocy społecznej</t>
  </si>
  <si>
    <t>Zakup energii</t>
  </si>
  <si>
    <t>Zakup usług pozostałych</t>
  </si>
  <si>
    <t>Świadczenia rodzinne, świadczenie z funduszu alimentacyjnego oraz składki na ubezpieczenia emerytalne i rentowe z ubezpieczenia społecznego</t>
  </si>
  <si>
    <t>Ośrodki pomocy społecznej</t>
  </si>
  <si>
    <t>Zakup usług remontowych</t>
  </si>
  <si>
    <t>ADMINISTRACJA PUBLICZNA</t>
  </si>
  <si>
    <t>Urzędy wojewódzkie</t>
  </si>
  <si>
    <t>Rady gmin</t>
  </si>
  <si>
    <t>Urzedy gmin</t>
  </si>
  <si>
    <t>Wpłaty na PFRON</t>
  </si>
  <si>
    <t>Opłaty z tytułu usług telekomunikacyjnych telefonii stacjonarnej</t>
  </si>
  <si>
    <t>Koszty postępowania sądowego i prokuratorskiego</t>
  </si>
  <si>
    <t>Zakup usług zdrowotnych</t>
  </si>
  <si>
    <t>do Zarządzenia Nr  296</t>
  </si>
  <si>
    <t>Ośrodki wsparcia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</si>
</sst>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4" fillId="0" borderId="31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3" fontId="8" fillId="3" borderId="12" xfId="0" applyNumberFormat="1" applyFont="1" applyFill="1" applyBorder="1" applyAlignment="1">
      <alignment horizontal="right"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32" xfId="0" applyNumberFormat="1" applyFont="1" applyFill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3" fontId="8" fillId="3" borderId="12" xfId="0" applyNumberFormat="1" applyFont="1" applyFill="1" applyBorder="1" applyAlignment="1">
      <alignment horizontal="right"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32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6" fillId="0" borderId="33" xfId="0" applyFont="1" applyBorder="1" applyAlignment="1" quotePrefix="1">
      <alignment horizontal="center" vertical="top" wrapText="1"/>
    </xf>
    <xf numFmtId="0" fontId="6" fillId="0" borderId="29" xfId="0" applyFont="1" applyBorder="1" applyAlignment="1" quotePrefix="1">
      <alignment horizontal="center" vertical="top" wrapText="1"/>
    </xf>
    <xf numFmtId="0" fontId="7" fillId="2" borderId="31" xfId="0" applyFont="1" applyFill="1" applyBorder="1" applyAlignment="1" quotePrefix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3" fontId="7" fillId="2" borderId="2" xfId="0" applyNumberFormat="1" applyFont="1" applyFill="1" applyBorder="1" applyAlignment="1">
      <alignment horizontal="right" vertical="top" wrapText="1"/>
    </xf>
    <xf numFmtId="3" fontId="7" fillId="2" borderId="34" xfId="0" applyNumberFormat="1" applyFont="1" applyFill="1" applyBorder="1" applyAlignment="1">
      <alignment horizontal="right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3" fontId="6" fillId="0" borderId="37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38" xfId="0" applyNumberFormat="1" applyFont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40" xfId="0" applyNumberFormat="1" applyFont="1" applyBorder="1" applyAlignment="1">
      <alignment horizontal="right" vertical="top" wrapText="1"/>
    </xf>
    <xf numFmtId="3" fontId="6" fillId="0" borderId="23" xfId="0" applyNumberFormat="1" applyFont="1" applyBorder="1" applyAlignment="1">
      <alignment horizontal="right" vertical="top" wrapText="1"/>
    </xf>
    <xf numFmtId="0" fontId="7" fillId="2" borderId="24" xfId="0" applyFont="1" applyFill="1" applyBorder="1" applyAlignment="1" quotePrefix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left" vertical="top" wrapText="1"/>
    </xf>
    <xf numFmtId="3" fontId="8" fillId="3" borderId="21" xfId="0" applyNumberFormat="1" applyFont="1" applyFill="1" applyBorder="1" applyAlignment="1">
      <alignment horizontal="right" vertical="top" wrapText="1"/>
    </xf>
    <xf numFmtId="3" fontId="8" fillId="3" borderId="14" xfId="0" applyNumberFormat="1" applyFont="1" applyFill="1" applyBorder="1" applyAlignment="1">
      <alignment horizontal="right" vertical="top" wrapText="1"/>
    </xf>
    <xf numFmtId="3" fontId="8" fillId="3" borderId="15" xfId="0" applyNumberFormat="1" applyFont="1" applyFill="1" applyBorder="1" applyAlignment="1">
      <alignment horizontal="right" vertical="top" wrapText="1"/>
    </xf>
    <xf numFmtId="3" fontId="8" fillId="3" borderId="30" xfId="0" applyNumberFormat="1" applyFont="1" applyFill="1" applyBorder="1" applyAlignment="1">
      <alignment horizontal="right" vertical="top" wrapText="1"/>
    </xf>
    <xf numFmtId="0" fontId="4" fillId="0" borderId="33" xfId="0" applyFont="1" applyBorder="1" applyAlignment="1" quotePrefix="1">
      <alignment horizontal="center" vertical="top" wrapText="1"/>
    </xf>
    <xf numFmtId="0" fontId="6" fillId="0" borderId="41" xfId="0" applyFont="1" applyBorder="1" applyAlignment="1" quotePrefix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left" vertical="top" wrapText="1"/>
    </xf>
    <xf numFmtId="3" fontId="8" fillId="3" borderId="42" xfId="0" applyNumberFormat="1" applyFont="1" applyFill="1" applyBorder="1" applyAlignment="1">
      <alignment horizontal="right" vertical="top" wrapText="1"/>
    </xf>
    <xf numFmtId="3" fontId="8" fillId="3" borderId="8" xfId="0" applyNumberFormat="1" applyFont="1" applyFill="1" applyBorder="1" applyAlignment="1">
      <alignment horizontal="right" vertical="top" wrapText="1"/>
    </xf>
    <xf numFmtId="3" fontId="8" fillId="3" borderId="9" xfId="0" applyNumberFormat="1" applyFont="1" applyFill="1" applyBorder="1" applyAlignment="1">
      <alignment horizontal="right" vertical="top" wrapText="1"/>
    </xf>
    <xf numFmtId="3" fontId="8" fillId="3" borderId="43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5"/>
  <sheetViews>
    <sheetView tabSelected="1" workbookViewId="0" topLeftCell="A43">
      <selection activeCell="E33" sqref="E33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4.25390625" style="3" customWidth="1"/>
    <col min="4" max="4" width="24.125" style="5" customWidth="1"/>
    <col min="5" max="5" width="9.625" style="6" customWidth="1"/>
    <col min="6" max="6" width="9.75390625" style="6" customWidth="1"/>
    <col min="7" max="7" width="8.00390625" style="6" customWidth="1"/>
    <col min="8" max="8" width="8.875" style="6" customWidth="1"/>
    <col min="9" max="9" width="9.875" style="6" customWidth="1"/>
    <col min="10" max="10" width="8.875" style="6" customWidth="1"/>
    <col min="11" max="11" width="8.00390625" style="6" customWidth="1"/>
    <col min="12" max="12" width="8.375" style="6" customWidth="1"/>
    <col min="13" max="13" width="8.625" style="6" customWidth="1"/>
    <col min="14" max="14" width="8.75390625" style="7" customWidth="1"/>
    <col min="15" max="16384" width="9.125" style="3" customWidth="1"/>
  </cols>
  <sheetData>
    <row r="1" spans="1:39" ht="12.7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56" t="s">
        <v>37</v>
      </c>
      <c r="M1" s="17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14" ht="12.7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 t="s">
        <v>60</v>
      </c>
      <c r="M2" s="17"/>
      <c r="N2" s="17"/>
    </row>
    <row r="3" spans="1:14" ht="12.7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 t="s">
        <v>21</v>
      </c>
      <c r="M3" s="17"/>
      <c r="N3" s="17"/>
    </row>
    <row r="4" spans="1:14" ht="12.7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 t="s">
        <v>38</v>
      </c>
      <c r="M4" s="17"/>
      <c r="N4" s="17"/>
    </row>
    <row r="5" spans="1:14" s="4" customFormat="1" ht="15.75">
      <c r="A5" s="46" t="s">
        <v>23</v>
      </c>
      <c r="B5" s="47"/>
      <c r="C5" s="47"/>
      <c r="D5" s="47"/>
      <c r="E5" s="48"/>
      <c r="F5" s="17"/>
      <c r="G5" s="17"/>
      <c r="H5" s="17"/>
      <c r="I5" s="17"/>
      <c r="J5" s="17"/>
      <c r="K5" s="17"/>
      <c r="L5" s="16"/>
      <c r="M5" s="16"/>
      <c r="N5" s="16"/>
    </row>
    <row r="6" spans="1:14" s="4" customFormat="1" ht="16.5" thickBot="1">
      <c r="A6" s="46"/>
      <c r="B6" s="47"/>
      <c r="C6" s="47"/>
      <c r="D6" s="47"/>
      <c r="E6" s="48"/>
      <c r="F6" s="17"/>
      <c r="G6" s="17"/>
      <c r="H6" s="17"/>
      <c r="I6" s="17"/>
      <c r="J6" s="17"/>
      <c r="K6" s="17"/>
      <c r="L6" s="16"/>
      <c r="M6" s="16"/>
      <c r="N6" s="16"/>
    </row>
    <row r="7" spans="1:14" ht="15" customHeight="1">
      <c r="A7" s="18"/>
      <c r="B7" s="19"/>
      <c r="C7" s="20"/>
      <c r="D7" s="20"/>
      <c r="E7" s="21"/>
      <c r="F7" s="22"/>
      <c r="G7" s="22"/>
      <c r="H7" s="22"/>
      <c r="I7" s="23"/>
      <c r="J7" s="24"/>
      <c r="K7" s="24" t="s">
        <v>12</v>
      </c>
      <c r="L7" s="24"/>
      <c r="M7" s="24"/>
      <c r="N7" s="25"/>
    </row>
    <row r="8" spans="1:14" ht="16.5" customHeight="1">
      <c r="A8" s="26" t="s">
        <v>1</v>
      </c>
      <c r="B8" s="27" t="s">
        <v>2</v>
      </c>
      <c r="C8" s="28" t="s">
        <v>0</v>
      </c>
      <c r="D8" s="29" t="s">
        <v>4</v>
      </c>
      <c r="E8" s="30" t="s">
        <v>20</v>
      </c>
      <c r="F8" s="31" t="s">
        <v>14</v>
      </c>
      <c r="G8" s="31" t="s">
        <v>16</v>
      </c>
      <c r="H8" s="31" t="s">
        <v>17</v>
      </c>
      <c r="I8" s="31" t="s">
        <v>6</v>
      </c>
      <c r="J8" s="32"/>
      <c r="K8" s="33" t="s">
        <v>13</v>
      </c>
      <c r="L8" s="33"/>
      <c r="M8" s="34"/>
      <c r="N8" s="35" t="s">
        <v>8</v>
      </c>
    </row>
    <row r="9" spans="1:14" ht="51" customHeight="1">
      <c r="A9" s="36"/>
      <c r="B9" s="37"/>
      <c r="C9" s="38"/>
      <c r="D9" s="38"/>
      <c r="E9" s="39" t="s">
        <v>24</v>
      </c>
      <c r="F9" s="39" t="s">
        <v>15</v>
      </c>
      <c r="G9" s="39" t="s">
        <v>15</v>
      </c>
      <c r="H9" s="39" t="s">
        <v>18</v>
      </c>
      <c r="I9" s="39" t="s">
        <v>5</v>
      </c>
      <c r="J9" s="40" t="s">
        <v>9</v>
      </c>
      <c r="K9" s="41" t="s">
        <v>19</v>
      </c>
      <c r="L9" s="42" t="s">
        <v>10</v>
      </c>
      <c r="M9" s="39" t="s">
        <v>11</v>
      </c>
      <c r="N9" s="43" t="s">
        <v>7</v>
      </c>
    </row>
    <row r="10" spans="1:14" s="8" customFormat="1" ht="13.5" thickBot="1">
      <c r="A10" s="61">
        <v>1</v>
      </c>
      <c r="B10" s="14">
        <v>2</v>
      </c>
      <c r="C10" s="14">
        <v>3</v>
      </c>
      <c r="D10" s="1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12">
        <v>12</v>
      </c>
      <c r="M10" s="10">
        <v>13</v>
      </c>
      <c r="N10" s="13">
        <v>14</v>
      </c>
    </row>
    <row r="11" spans="1:14" s="8" customFormat="1" ht="24.75" thickBot="1">
      <c r="A11" s="91">
        <v>750</v>
      </c>
      <c r="B11" s="92"/>
      <c r="C11" s="92"/>
      <c r="D11" s="97" t="s">
        <v>52</v>
      </c>
      <c r="E11" s="93">
        <v>4656054</v>
      </c>
      <c r="F11" s="94">
        <f>SUM(F12,F15,F18,F25)</f>
        <v>38300</v>
      </c>
      <c r="G11" s="94">
        <f>SUM(G12,G15,G18,G25)</f>
        <v>38300</v>
      </c>
      <c r="H11" s="94">
        <f aca="true" t="shared" si="0" ref="H11:H27">E11+F11-G11</f>
        <v>4656054</v>
      </c>
      <c r="I11" s="94">
        <f aca="true" t="shared" si="1" ref="I11:I27">H11-N11</f>
        <v>4586054</v>
      </c>
      <c r="J11" s="94">
        <v>2600000</v>
      </c>
      <c r="K11" s="93">
        <v>536800</v>
      </c>
      <c r="L11" s="95">
        <v>40000</v>
      </c>
      <c r="M11" s="94"/>
      <c r="N11" s="96">
        <v>70000</v>
      </c>
    </row>
    <row r="12" spans="1:14" s="8" customFormat="1" ht="12.75">
      <c r="A12" s="131"/>
      <c r="B12" s="72">
        <v>75011</v>
      </c>
      <c r="C12" s="72"/>
      <c r="D12" s="73" t="s">
        <v>53</v>
      </c>
      <c r="E12" s="74">
        <v>235501</v>
      </c>
      <c r="F12" s="75">
        <f>SUM(F13:F14)</f>
        <v>1000</v>
      </c>
      <c r="G12" s="75">
        <f>SUM(G13:G14)</f>
        <v>1000</v>
      </c>
      <c r="H12" s="75">
        <f t="shared" si="0"/>
        <v>235501</v>
      </c>
      <c r="I12" s="75">
        <f t="shared" si="1"/>
        <v>235501</v>
      </c>
      <c r="J12" s="75">
        <v>172000</v>
      </c>
      <c r="K12" s="74">
        <v>34300</v>
      </c>
      <c r="L12" s="76"/>
      <c r="M12" s="75"/>
      <c r="N12" s="77">
        <v>0</v>
      </c>
    </row>
    <row r="13" spans="1:14" s="8" customFormat="1" ht="18" customHeight="1">
      <c r="A13" s="90"/>
      <c r="B13" s="62"/>
      <c r="C13" s="62">
        <v>4210</v>
      </c>
      <c r="D13" s="63" t="s">
        <v>32</v>
      </c>
      <c r="E13" s="58">
        <v>9600</v>
      </c>
      <c r="F13" s="59"/>
      <c r="G13" s="59">
        <v>1000</v>
      </c>
      <c r="H13" s="59">
        <f t="shared" si="0"/>
        <v>8600</v>
      </c>
      <c r="I13" s="59">
        <f t="shared" si="1"/>
        <v>8600</v>
      </c>
      <c r="J13" s="59"/>
      <c r="K13" s="58"/>
      <c r="L13" s="64"/>
      <c r="M13" s="59"/>
      <c r="N13" s="60"/>
    </row>
    <row r="14" spans="1:14" s="8" customFormat="1" ht="38.25" customHeight="1">
      <c r="A14" s="89"/>
      <c r="B14" s="98"/>
      <c r="C14" s="98">
        <v>4750</v>
      </c>
      <c r="D14" s="99" t="s">
        <v>34</v>
      </c>
      <c r="E14" s="100">
        <v>400</v>
      </c>
      <c r="F14" s="101">
        <v>1000</v>
      </c>
      <c r="G14" s="101"/>
      <c r="H14" s="101">
        <f t="shared" si="0"/>
        <v>1400</v>
      </c>
      <c r="I14" s="101">
        <f t="shared" si="1"/>
        <v>1400</v>
      </c>
      <c r="J14" s="101"/>
      <c r="K14" s="100"/>
      <c r="L14" s="102"/>
      <c r="M14" s="101"/>
      <c r="N14" s="103"/>
    </row>
    <row r="15" spans="1:14" s="8" customFormat="1" ht="12.75">
      <c r="A15" s="90"/>
      <c r="B15" s="125">
        <v>75022</v>
      </c>
      <c r="C15" s="125"/>
      <c r="D15" s="126" t="s">
        <v>54</v>
      </c>
      <c r="E15" s="127">
        <v>158200</v>
      </c>
      <c r="F15" s="128">
        <f>SUM(F16:F17)</f>
        <v>300</v>
      </c>
      <c r="G15" s="128">
        <f>SUM(G16:G17)</f>
        <v>300</v>
      </c>
      <c r="H15" s="128">
        <f t="shared" si="0"/>
        <v>158200</v>
      </c>
      <c r="I15" s="128">
        <f t="shared" si="1"/>
        <v>158200</v>
      </c>
      <c r="J15" s="128">
        <v>0</v>
      </c>
      <c r="K15" s="127">
        <v>0</v>
      </c>
      <c r="L15" s="129"/>
      <c r="M15" s="128"/>
      <c r="N15" s="130">
        <v>0</v>
      </c>
    </row>
    <row r="16" spans="1:14" s="8" customFormat="1" ht="14.25" customHeight="1">
      <c r="A16" s="89"/>
      <c r="B16" s="98"/>
      <c r="C16" s="98">
        <v>4210</v>
      </c>
      <c r="D16" s="99" t="s">
        <v>32</v>
      </c>
      <c r="E16" s="100">
        <v>1300</v>
      </c>
      <c r="F16" s="101">
        <v>300</v>
      </c>
      <c r="G16" s="101"/>
      <c r="H16" s="101">
        <f t="shared" si="0"/>
        <v>1600</v>
      </c>
      <c r="I16" s="101">
        <f t="shared" si="1"/>
        <v>1600</v>
      </c>
      <c r="J16" s="101"/>
      <c r="K16" s="100"/>
      <c r="L16" s="102"/>
      <c r="M16" s="101"/>
      <c r="N16" s="103"/>
    </row>
    <row r="17" spans="1:14" s="8" customFormat="1" ht="12.75">
      <c r="A17" s="90"/>
      <c r="B17" s="62"/>
      <c r="C17" s="62">
        <v>4410</v>
      </c>
      <c r="D17" s="63" t="s">
        <v>36</v>
      </c>
      <c r="E17" s="58">
        <v>300</v>
      </c>
      <c r="F17" s="59"/>
      <c r="G17" s="59">
        <v>300</v>
      </c>
      <c r="H17" s="59">
        <f t="shared" si="0"/>
        <v>0</v>
      </c>
      <c r="I17" s="59">
        <f t="shared" si="1"/>
        <v>0</v>
      </c>
      <c r="J17" s="59"/>
      <c r="K17" s="58"/>
      <c r="L17" s="64"/>
      <c r="M17" s="59"/>
      <c r="N17" s="60"/>
    </row>
    <row r="18" spans="1:14" s="8" customFormat="1" ht="12.75">
      <c r="A18" s="89"/>
      <c r="B18" s="72">
        <v>75023</v>
      </c>
      <c r="C18" s="72"/>
      <c r="D18" s="73" t="s">
        <v>55</v>
      </c>
      <c r="E18" s="74">
        <v>3731815</v>
      </c>
      <c r="F18" s="75">
        <f>SUM(F19:F24)</f>
        <v>35000</v>
      </c>
      <c r="G18" s="75">
        <f>SUM(G19:G24)</f>
        <v>35000</v>
      </c>
      <c r="H18" s="75">
        <f t="shared" si="0"/>
        <v>3731815</v>
      </c>
      <c r="I18" s="75">
        <f t="shared" si="1"/>
        <v>3661815</v>
      </c>
      <c r="J18" s="75">
        <v>2225000</v>
      </c>
      <c r="K18" s="74">
        <v>451000</v>
      </c>
      <c r="L18" s="76"/>
      <c r="M18" s="75"/>
      <c r="N18" s="77">
        <v>70000</v>
      </c>
    </row>
    <row r="19" spans="1:14" s="8" customFormat="1" ht="12.75">
      <c r="A19" s="90"/>
      <c r="B19" s="62"/>
      <c r="C19" s="62">
        <v>4140</v>
      </c>
      <c r="D19" s="63" t="s">
        <v>56</v>
      </c>
      <c r="E19" s="58">
        <v>30000</v>
      </c>
      <c r="F19" s="59"/>
      <c r="G19" s="59">
        <v>20000</v>
      </c>
      <c r="H19" s="59">
        <f t="shared" si="0"/>
        <v>10000</v>
      </c>
      <c r="I19" s="59">
        <f t="shared" si="1"/>
        <v>10000</v>
      </c>
      <c r="J19" s="59"/>
      <c r="K19" s="58"/>
      <c r="L19" s="64"/>
      <c r="M19" s="59"/>
      <c r="N19" s="60"/>
    </row>
    <row r="20" spans="1:14" s="8" customFormat="1" ht="12.75">
      <c r="A20" s="90"/>
      <c r="B20" s="62"/>
      <c r="C20" s="62">
        <v>4170</v>
      </c>
      <c r="D20" s="63" t="s">
        <v>31</v>
      </c>
      <c r="E20" s="58">
        <v>50000</v>
      </c>
      <c r="F20" s="59">
        <v>10000</v>
      </c>
      <c r="G20" s="59"/>
      <c r="H20" s="59">
        <f t="shared" si="0"/>
        <v>60000</v>
      </c>
      <c r="I20" s="59">
        <f t="shared" si="1"/>
        <v>60000</v>
      </c>
      <c r="J20" s="59"/>
      <c r="K20" s="58"/>
      <c r="L20" s="64"/>
      <c r="M20" s="59"/>
      <c r="N20" s="60"/>
    </row>
    <row r="21" spans="1:14" s="8" customFormat="1" ht="39" customHeight="1">
      <c r="A21" s="90"/>
      <c r="B21" s="62"/>
      <c r="C21" s="62">
        <v>4370</v>
      </c>
      <c r="D21" s="63" t="s">
        <v>57</v>
      </c>
      <c r="E21" s="58">
        <v>45000</v>
      </c>
      <c r="F21" s="59"/>
      <c r="G21" s="59">
        <v>10000</v>
      </c>
      <c r="H21" s="59">
        <f t="shared" si="0"/>
        <v>35000</v>
      </c>
      <c r="I21" s="59">
        <f t="shared" si="1"/>
        <v>35000</v>
      </c>
      <c r="J21" s="59"/>
      <c r="K21" s="58"/>
      <c r="L21" s="64"/>
      <c r="M21" s="59"/>
      <c r="N21" s="60"/>
    </row>
    <row r="22" spans="1:14" s="8" customFormat="1" ht="26.25" customHeight="1">
      <c r="A22" s="90"/>
      <c r="B22" s="62"/>
      <c r="C22" s="62">
        <v>4610</v>
      </c>
      <c r="D22" s="63" t="s">
        <v>58</v>
      </c>
      <c r="E22" s="58">
        <v>10000</v>
      </c>
      <c r="F22" s="59"/>
      <c r="G22" s="59">
        <v>5000</v>
      </c>
      <c r="H22" s="59">
        <f t="shared" si="0"/>
        <v>5000</v>
      </c>
      <c r="I22" s="59">
        <f t="shared" si="1"/>
        <v>5000</v>
      </c>
      <c r="J22" s="59"/>
      <c r="K22" s="58"/>
      <c r="L22" s="64"/>
      <c r="M22" s="59"/>
      <c r="N22" s="60"/>
    </row>
    <row r="23" spans="1:14" s="8" customFormat="1" ht="39.75" customHeight="1">
      <c r="A23" s="90"/>
      <c r="B23" s="62"/>
      <c r="C23" s="62">
        <v>4700</v>
      </c>
      <c r="D23" s="63" t="s">
        <v>45</v>
      </c>
      <c r="E23" s="58">
        <v>25200</v>
      </c>
      <c r="F23" s="59">
        <v>13000</v>
      </c>
      <c r="G23" s="59"/>
      <c r="H23" s="59">
        <f t="shared" si="0"/>
        <v>38200</v>
      </c>
      <c r="I23" s="59">
        <f t="shared" si="1"/>
        <v>38200</v>
      </c>
      <c r="J23" s="59"/>
      <c r="K23" s="58"/>
      <c r="L23" s="64"/>
      <c r="M23" s="59"/>
      <c r="N23" s="60"/>
    </row>
    <row r="24" spans="1:14" s="8" customFormat="1" ht="39.75" customHeight="1">
      <c r="A24" s="90"/>
      <c r="B24" s="62"/>
      <c r="C24" s="62">
        <v>4750</v>
      </c>
      <c r="D24" s="99" t="s">
        <v>34</v>
      </c>
      <c r="E24" s="58">
        <v>5000</v>
      </c>
      <c r="F24" s="59">
        <v>12000</v>
      </c>
      <c r="G24" s="59"/>
      <c r="H24" s="59">
        <f t="shared" si="0"/>
        <v>17000</v>
      </c>
      <c r="I24" s="59">
        <f t="shared" si="1"/>
        <v>17000</v>
      </c>
      <c r="J24" s="59"/>
      <c r="K24" s="58"/>
      <c r="L24" s="64"/>
      <c r="M24" s="59"/>
      <c r="N24" s="60"/>
    </row>
    <row r="25" spans="1:14" s="8" customFormat="1" ht="12.75">
      <c r="A25" s="90"/>
      <c r="B25" s="125">
        <v>75095</v>
      </c>
      <c r="C25" s="125"/>
      <c r="D25" s="126" t="s">
        <v>25</v>
      </c>
      <c r="E25" s="127">
        <v>440538</v>
      </c>
      <c r="F25" s="128">
        <f>SUM(F26:F27)</f>
        <v>2000</v>
      </c>
      <c r="G25" s="128">
        <f>SUM(G26:G27)</f>
        <v>2000</v>
      </c>
      <c r="H25" s="128">
        <f t="shared" si="0"/>
        <v>440538</v>
      </c>
      <c r="I25" s="128">
        <f t="shared" si="1"/>
        <v>440538</v>
      </c>
      <c r="J25" s="128">
        <v>203000</v>
      </c>
      <c r="K25" s="127">
        <v>51500</v>
      </c>
      <c r="L25" s="129"/>
      <c r="M25" s="128"/>
      <c r="N25" s="130">
        <v>0</v>
      </c>
    </row>
    <row r="26" spans="1:14" s="8" customFormat="1" ht="15" customHeight="1">
      <c r="A26" s="90"/>
      <c r="B26" s="62"/>
      <c r="C26" s="62">
        <v>4210</v>
      </c>
      <c r="D26" s="63" t="s">
        <v>32</v>
      </c>
      <c r="E26" s="58">
        <v>48873</v>
      </c>
      <c r="F26" s="59"/>
      <c r="G26" s="59">
        <v>2000</v>
      </c>
      <c r="H26" s="59">
        <f t="shared" si="0"/>
        <v>46873</v>
      </c>
      <c r="I26" s="59">
        <f t="shared" si="1"/>
        <v>46873</v>
      </c>
      <c r="J26" s="59"/>
      <c r="K26" s="58"/>
      <c r="L26" s="64"/>
      <c r="M26" s="59"/>
      <c r="N26" s="60"/>
    </row>
    <row r="27" spans="1:14" s="8" customFormat="1" ht="13.5" thickBot="1">
      <c r="A27" s="89"/>
      <c r="B27" s="98"/>
      <c r="C27" s="98">
        <v>4280</v>
      </c>
      <c r="D27" s="99" t="s">
        <v>59</v>
      </c>
      <c r="E27" s="100">
        <v>2000</v>
      </c>
      <c r="F27" s="101">
        <v>2000</v>
      </c>
      <c r="G27" s="101"/>
      <c r="H27" s="101">
        <f t="shared" si="0"/>
        <v>4000</v>
      </c>
      <c r="I27" s="101">
        <f t="shared" si="1"/>
        <v>4000</v>
      </c>
      <c r="J27" s="101"/>
      <c r="K27" s="100"/>
      <c r="L27" s="102"/>
      <c r="M27" s="101"/>
      <c r="N27" s="103"/>
    </row>
    <row r="28" spans="1:14" s="8" customFormat="1" ht="65.25" customHeight="1" thickBot="1">
      <c r="A28" s="118">
        <v>751</v>
      </c>
      <c r="B28" s="119"/>
      <c r="C28" s="119"/>
      <c r="D28" s="120" t="s">
        <v>27</v>
      </c>
      <c r="E28" s="121">
        <v>21925</v>
      </c>
      <c r="F28" s="122">
        <f>SUM(F29)</f>
        <v>408</v>
      </c>
      <c r="G28" s="122">
        <f>SUM(G29)</f>
        <v>408</v>
      </c>
      <c r="H28" s="122">
        <f aca="true" t="shared" si="2" ref="H28:H46">E28+F28-G28</f>
        <v>21925</v>
      </c>
      <c r="I28" s="122">
        <f aca="true" t="shared" si="3" ref="I28:I46">H28-N28</f>
        <v>21925</v>
      </c>
      <c r="J28" s="122"/>
      <c r="K28" s="121">
        <v>850</v>
      </c>
      <c r="L28" s="123"/>
      <c r="M28" s="122"/>
      <c r="N28" s="124">
        <v>0</v>
      </c>
    </row>
    <row r="29" spans="1:14" s="8" customFormat="1" ht="27.75" customHeight="1">
      <c r="A29" s="132"/>
      <c r="B29" s="133">
        <v>75113</v>
      </c>
      <c r="C29" s="133"/>
      <c r="D29" s="134" t="s">
        <v>26</v>
      </c>
      <c r="E29" s="135">
        <v>18884</v>
      </c>
      <c r="F29" s="136">
        <f>SUM(F30:F36)</f>
        <v>408</v>
      </c>
      <c r="G29" s="136">
        <f>SUM(G30:G36)</f>
        <v>408</v>
      </c>
      <c r="H29" s="136">
        <f t="shared" si="2"/>
        <v>18884</v>
      </c>
      <c r="I29" s="136">
        <f t="shared" si="3"/>
        <v>18884</v>
      </c>
      <c r="J29" s="136"/>
      <c r="K29" s="135">
        <v>556</v>
      </c>
      <c r="L29" s="137"/>
      <c r="M29" s="136"/>
      <c r="N29" s="138">
        <v>0</v>
      </c>
    </row>
    <row r="30" spans="1:14" s="8" customFormat="1" ht="27" customHeight="1">
      <c r="A30" s="89"/>
      <c r="B30" s="98"/>
      <c r="C30" s="98">
        <v>4110</v>
      </c>
      <c r="D30" s="99" t="s">
        <v>29</v>
      </c>
      <c r="E30" s="100">
        <v>440</v>
      </c>
      <c r="F30" s="101">
        <v>38</v>
      </c>
      <c r="G30" s="101"/>
      <c r="H30" s="101">
        <f t="shared" si="2"/>
        <v>478</v>
      </c>
      <c r="I30" s="101">
        <f t="shared" si="3"/>
        <v>478</v>
      </c>
      <c r="J30" s="101"/>
      <c r="K30" s="100">
        <v>478</v>
      </c>
      <c r="L30" s="102"/>
      <c r="M30" s="101"/>
      <c r="N30" s="103"/>
    </row>
    <row r="31" spans="1:14" s="8" customFormat="1" ht="15.75" customHeight="1">
      <c r="A31" s="90"/>
      <c r="B31" s="62"/>
      <c r="C31" s="62">
        <v>4120</v>
      </c>
      <c r="D31" s="63" t="s">
        <v>30</v>
      </c>
      <c r="E31" s="58">
        <v>71</v>
      </c>
      <c r="F31" s="59">
        <v>7</v>
      </c>
      <c r="G31" s="59"/>
      <c r="H31" s="59">
        <f t="shared" si="2"/>
        <v>78</v>
      </c>
      <c r="I31" s="59">
        <f t="shared" si="3"/>
        <v>78</v>
      </c>
      <c r="J31" s="59"/>
      <c r="K31" s="58">
        <v>78</v>
      </c>
      <c r="L31" s="64"/>
      <c r="M31" s="59"/>
      <c r="N31" s="60"/>
    </row>
    <row r="32" spans="1:14" s="8" customFormat="1" ht="16.5" customHeight="1">
      <c r="A32" s="90"/>
      <c r="B32" s="62"/>
      <c r="C32" s="62">
        <v>4210</v>
      </c>
      <c r="D32" s="63" t="s">
        <v>32</v>
      </c>
      <c r="E32" s="58">
        <v>2023</v>
      </c>
      <c r="F32" s="59"/>
      <c r="G32" s="59">
        <v>137</v>
      </c>
      <c r="H32" s="59">
        <f t="shared" si="2"/>
        <v>1886</v>
      </c>
      <c r="I32" s="59">
        <f t="shared" si="3"/>
        <v>1886</v>
      </c>
      <c r="J32" s="59"/>
      <c r="K32" s="58"/>
      <c r="L32" s="64"/>
      <c r="M32" s="59"/>
      <c r="N32" s="60"/>
    </row>
    <row r="33" spans="1:14" s="8" customFormat="1" ht="16.5" customHeight="1">
      <c r="A33" s="89"/>
      <c r="B33" s="98"/>
      <c r="C33" s="98">
        <v>4300</v>
      </c>
      <c r="D33" s="99" t="s">
        <v>48</v>
      </c>
      <c r="E33" s="100">
        <v>1935</v>
      </c>
      <c r="F33" s="101"/>
      <c r="G33" s="101">
        <v>175</v>
      </c>
      <c r="H33" s="101">
        <f t="shared" si="2"/>
        <v>1760</v>
      </c>
      <c r="I33" s="101">
        <f t="shared" si="3"/>
        <v>1760</v>
      </c>
      <c r="J33" s="101"/>
      <c r="K33" s="100"/>
      <c r="L33" s="102"/>
      <c r="M33" s="101"/>
      <c r="N33" s="103"/>
    </row>
    <row r="34" spans="1:14" s="8" customFormat="1" ht="40.5" customHeight="1">
      <c r="A34" s="90"/>
      <c r="B34" s="62"/>
      <c r="C34" s="62">
        <v>4370</v>
      </c>
      <c r="D34" s="63" t="s">
        <v>35</v>
      </c>
      <c r="E34" s="58">
        <v>0</v>
      </c>
      <c r="F34" s="59">
        <v>50</v>
      </c>
      <c r="G34" s="59"/>
      <c r="H34" s="59">
        <f t="shared" si="2"/>
        <v>50</v>
      </c>
      <c r="I34" s="59">
        <f t="shared" si="3"/>
        <v>50</v>
      </c>
      <c r="J34" s="59"/>
      <c r="K34" s="58"/>
      <c r="L34" s="64"/>
      <c r="M34" s="59"/>
      <c r="N34" s="60"/>
    </row>
    <row r="35" spans="1:14" s="8" customFormat="1" ht="39.75" customHeight="1">
      <c r="A35" s="90"/>
      <c r="B35" s="62"/>
      <c r="C35" s="62">
        <v>4740</v>
      </c>
      <c r="D35" s="63" t="s">
        <v>33</v>
      </c>
      <c r="E35" s="58">
        <v>205</v>
      </c>
      <c r="F35" s="59"/>
      <c r="G35" s="59">
        <v>96</v>
      </c>
      <c r="H35" s="59">
        <f t="shared" si="2"/>
        <v>109</v>
      </c>
      <c r="I35" s="59">
        <f t="shared" si="3"/>
        <v>109</v>
      </c>
      <c r="J35" s="59"/>
      <c r="K35" s="58"/>
      <c r="L35" s="64"/>
      <c r="M35" s="59"/>
      <c r="N35" s="60"/>
    </row>
    <row r="36" spans="1:14" s="8" customFormat="1" ht="38.25" customHeight="1" thickBot="1">
      <c r="A36" s="89"/>
      <c r="B36" s="98"/>
      <c r="C36" s="98">
        <v>4750</v>
      </c>
      <c r="D36" s="99" t="s">
        <v>34</v>
      </c>
      <c r="E36" s="100">
        <v>100</v>
      </c>
      <c r="F36" s="101">
        <v>313</v>
      </c>
      <c r="G36" s="101"/>
      <c r="H36" s="101">
        <f t="shared" si="2"/>
        <v>413</v>
      </c>
      <c r="I36" s="101">
        <f t="shared" si="3"/>
        <v>413</v>
      </c>
      <c r="J36" s="101"/>
      <c r="K36" s="100"/>
      <c r="L36" s="102"/>
      <c r="M36" s="101"/>
      <c r="N36" s="103"/>
    </row>
    <row r="37" spans="1:14" s="8" customFormat="1" ht="15" customHeight="1" thickBot="1">
      <c r="A37" s="118">
        <v>851</v>
      </c>
      <c r="B37" s="119"/>
      <c r="C37" s="119"/>
      <c r="D37" s="120" t="s">
        <v>39</v>
      </c>
      <c r="E37" s="121">
        <v>275700</v>
      </c>
      <c r="F37" s="122">
        <f>SUM(F38)</f>
        <v>2551</v>
      </c>
      <c r="G37" s="122">
        <f>SUM(G38)</f>
        <v>2551</v>
      </c>
      <c r="H37" s="122">
        <f t="shared" si="2"/>
        <v>275700</v>
      </c>
      <c r="I37" s="122">
        <f t="shared" si="3"/>
        <v>275700</v>
      </c>
      <c r="J37" s="122">
        <v>58445</v>
      </c>
      <c r="K37" s="121">
        <v>11270</v>
      </c>
      <c r="L37" s="123">
        <v>0</v>
      </c>
      <c r="M37" s="122"/>
      <c r="N37" s="124">
        <v>0</v>
      </c>
    </row>
    <row r="38" spans="1:14" s="8" customFormat="1" ht="15.75" customHeight="1">
      <c r="A38" s="89"/>
      <c r="B38" s="72">
        <v>85154</v>
      </c>
      <c r="C38" s="72"/>
      <c r="D38" s="73" t="s">
        <v>40</v>
      </c>
      <c r="E38" s="74">
        <v>202000</v>
      </c>
      <c r="F38" s="75">
        <f>SUM(F39:F46)</f>
        <v>2551</v>
      </c>
      <c r="G38" s="75">
        <f>SUM(G39:G46)</f>
        <v>2551</v>
      </c>
      <c r="H38" s="75">
        <f t="shared" si="2"/>
        <v>202000</v>
      </c>
      <c r="I38" s="75">
        <f t="shared" si="3"/>
        <v>202000</v>
      </c>
      <c r="J38" s="75">
        <v>58445</v>
      </c>
      <c r="K38" s="74">
        <v>11270</v>
      </c>
      <c r="L38" s="76"/>
      <c r="M38" s="75"/>
      <c r="N38" s="77">
        <v>0</v>
      </c>
    </row>
    <row r="39" spans="1:14" s="8" customFormat="1" ht="25.5" customHeight="1">
      <c r="A39" s="90"/>
      <c r="B39" s="62"/>
      <c r="C39" s="62">
        <v>4010</v>
      </c>
      <c r="D39" s="63" t="s">
        <v>41</v>
      </c>
      <c r="E39" s="58">
        <v>57000</v>
      </c>
      <c r="F39" s="59"/>
      <c r="G39" s="59">
        <v>1601</v>
      </c>
      <c r="H39" s="59">
        <f t="shared" si="2"/>
        <v>55399</v>
      </c>
      <c r="I39" s="59">
        <f t="shared" si="3"/>
        <v>55399</v>
      </c>
      <c r="J39" s="59">
        <v>55399</v>
      </c>
      <c r="K39" s="58"/>
      <c r="L39" s="64"/>
      <c r="M39" s="59"/>
      <c r="N39" s="60"/>
    </row>
    <row r="40" spans="1:14" s="8" customFormat="1" ht="18.75" customHeight="1">
      <c r="A40" s="89"/>
      <c r="B40" s="98"/>
      <c r="C40" s="98">
        <v>4170</v>
      </c>
      <c r="D40" s="99" t="s">
        <v>31</v>
      </c>
      <c r="E40" s="100">
        <v>49980</v>
      </c>
      <c r="F40" s="101">
        <v>1300</v>
      </c>
      <c r="G40" s="101"/>
      <c r="H40" s="101">
        <f t="shared" si="2"/>
        <v>51280</v>
      </c>
      <c r="I40" s="101">
        <f t="shared" si="3"/>
        <v>51280</v>
      </c>
      <c r="J40" s="101"/>
      <c r="K40" s="100"/>
      <c r="L40" s="102"/>
      <c r="M40" s="101"/>
      <c r="N40" s="103"/>
    </row>
    <row r="41" spans="1:14" s="8" customFormat="1" ht="28.5" customHeight="1">
      <c r="A41" s="90"/>
      <c r="B41" s="62"/>
      <c r="C41" s="62">
        <v>4350</v>
      </c>
      <c r="D41" s="63" t="s">
        <v>42</v>
      </c>
      <c r="E41" s="58">
        <v>0</v>
      </c>
      <c r="F41" s="59">
        <v>450</v>
      </c>
      <c r="G41" s="59"/>
      <c r="H41" s="59">
        <f t="shared" si="2"/>
        <v>450</v>
      </c>
      <c r="I41" s="59">
        <f t="shared" si="3"/>
        <v>450</v>
      </c>
      <c r="J41" s="59"/>
      <c r="K41" s="58"/>
      <c r="L41" s="64"/>
      <c r="M41" s="59"/>
      <c r="N41" s="60"/>
    </row>
    <row r="42" spans="1:14" s="8" customFormat="1" ht="39.75" customHeight="1">
      <c r="A42" s="89"/>
      <c r="B42" s="98"/>
      <c r="C42" s="98">
        <v>4370</v>
      </c>
      <c r="D42" s="99" t="s">
        <v>43</v>
      </c>
      <c r="E42" s="100">
        <v>5000</v>
      </c>
      <c r="F42" s="101"/>
      <c r="G42" s="101">
        <v>450</v>
      </c>
      <c r="H42" s="101">
        <f t="shared" si="2"/>
        <v>4550</v>
      </c>
      <c r="I42" s="101">
        <f t="shared" si="3"/>
        <v>4550</v>
      </c>
      <c r="J42" s="101"/>
      <c r="K42" s="100"/>
      <c r="L42" s="102"/>
      <c r="M42" s="101"/>
      <c r="N42" s="103"/>
    </row>
    <row r="43" spans="1:14" s="8" customFormat="1" ht="19.5" customHeight="1">
      <c r="A43" s="90"/>
      <c r="B43" s="62"/>
      <c r="C43" s="62">
        <v>4410</v>
      </c>
      <c r="D43" s="63" t="s">
        <v>36</v>
      </c>
      <c r="E43" s="58">
        <v>500</v>
      </c>
      <c r="F43" s="59">
        <v>500</v>
      </c>
      <c r="G43" s="59"/>
      <c r="H43" s="59">
        <f t="shared" si="2"/>
        <v>1000</v>
      </c>
      <c r="I43" s="59">
        <f t="shared" si="3"/>
        <v>1000</v>
      </c>
      <c r="J43" s="59"/>
      <c r="K43" s="58"/>
      <c r="L43" s="64"/>
      <c r="M43" s="59"/>
      <c r="N43" s="60"/>
    </row>
    <row r="44" spans="1:14" s="8" customFormat="1" ht="18.75" customHeight="1">
      <c r="A44" s="89"/>
      <c r="B44" s="98"/>
      <c r="C44" s="98">
        <v>4440</v>
      </c>
      <c r="D44" s="99" t="s">
        <v>44</v>
      </c>
      <c r="E44" s="100">
        <v>1900</v>
      </c>
      <c r="F44" s="101">
        <v>101</v>
      </c>
      <c r="G44" s="101"/>
      <c r="H44" s="101">
        <f t="shared" si="2"/>
        <v>2001</v>
      </c>
      <c r="I44" s="101">
        <f t="shared" si="3"/>
        <v>2001</v>
      </c>
      <c r="J44" s="101"/>
      <c r="K44" s="100"/>
      <c r="L44" s="102"/>
      <c r="M44" s="101"/>
      <c r="N44" s="103"/>
    </row>
    <row r="45" spans="1:14" s="8" customFormat="1" ht="42.75" customHeight="1">
      <c r="A45" s="90"/>
      <c r="B45" s="62"/>
      <c r="C45" s="62">
        <v>4700</v>
      </c>
      <c r="D45" s="63" t="s">
        <v>45</v>
      </c>
      <c r="E45" s="58">
        <v>1000</v>
      </c>
      <c r="F45" s="59"/>
      <c r="G45" s="59">
        <v>500</v>
      </c>
      <c r="H45" s="59">
        <f t="shared" si="2"/>
        <v>500</v>
      </c>
      <c r="I45" s="59">
        <f t="shared" si="3"/>
        <v>500</v>
      </c>
      <c r="J45" s="59"/>
      <c r="K45" s="58"/>
      <c r="L45" s="64"/>
      <c r="M45" s="59"/>
      <c r="N45" s="60"/>
    </row>
    <row r="46" spans="1:14" s="8" customFormat="1" ht="37.5" customHeight="1" thickBot="1">
      <c r="A46" s="89"/>
      <c r="B46" s="98"/>
      <c r="C46" s="98">
        <v>4750</v>
      </c>
      <c r="D46" s="99" t="s">
        <v>34</v>
      </c>
      <c r="E46" s="100">
        <v>0</v>
      </c>
      <c r="F46" s="101">
        <v>200</v>
      </c>
      <c r="G46" s="101"/>
      <c r="H46" s="101">
        <f t="shared" si="2"/>
        <v>200</v>
      </c>
      <c r="I46" s="101">
        <f t="shared" si="3"/>
        <v>200</v>
      </c>
      <c r="J46" s="101"/>
      <c r="K46" s="100"/>
      <c r="L46" s="102"/>
      <c r="M46" s="101"/>
      <c r="N46" s="103"/>
    </row>
    <row r="47" spans="1:14" s="8" customFormat="1" ht="12.75" customHeight="1" thickBot="1">
      <c r="A47" s="65">
        <v>852</v>
      </c>
      <c r="B47" s="66"/>
      <c r="C47" s="66"/>
      <c r="D47" s="67" t="s">
        <v>22</v>
      </c>
      <c r="E47" s="68">
        <v>6059921</v>
      </c>
      <c r="F47" s="69">
        <f>SUM(F48,F50,F58,F61,F64)</f>
        <v>19341</v>
      </c>
      <c r="G47" s="69">
        <f>SUM(G48,G50,G58,G61,G64)</f>
        <v>19341</v>
      </c>
      <c r="H47" s="69">
        <f>E47+F47-G47</f>
        <v>6059921</v>
      </c>
      <c r="I47" s="69">
        <f>H47-N47</f>
        <v>5537276</v>
      </c>
      <c r="J47" s="69">
        <v>758920</v>
      </c>
      <c r="K47" s="68">
        <v>153320</v>
      </c>
      <c r="L47" s="70">
        <v>135395</v>
      </c>
      <c r="M47" s="69"/>
      <c r="N47" s="71">
        <v>522645</v>
      </c>
    </row>
    <row r="48" spans="1:14" s="8" customFormat="1" ht="12.75" customHeight="1">
      <c r="A48" s="78"/>
      <c r="B48" s="79">
        <v>85202</v>
      </c>
      <c r="C48" s="79"/>
      <c r="D48" s="80" t="s">
        <v>46</v>
      </c>
      <c r="E48" s="81">
        <v>167000</v>
      </c>
      <c r="F48" s="82">
        <f>SUM(F49)</f>
        <v>0</v>
      </c>
      <c r="G48" s="82">
        <f>SUM(G49)</f>
        <v>16000</v>
      </c>
      <c r="H48" s="82">
        <f>E48+F48-G48</f>
        <v>151000</v>
      </c>
      <c r="I48" s="82">
        <f>H48-N48</f>
        <v>151000</v>
      </c>
      <c r="J48" s="82">
        <v>0</v>
      </c>
      <c r="K48" s="81">
        <v>0</v>
      </c>
      <c r="L48" s="83"/>
      <c r="M48" s="82"/>
      <c r="N48" s="84">
        <v>0</v>
      </c>
    </row>
    <row r="49" spans="1:14" s="8" customFormat="1" ht="15" customHeight="1">
      <c r="A49" s="57"/>
      <c r="B49" s="62"/>
      <c r="C49" s="62">
        <v>3110</v>
      </c>
      <c r="D49" s="63" t="s">
        <v>28</v>
      </c>
      <c r="E49" s="58">
        <v>167000</v>
      </c>
      <c r="F49" s="59"/>
      <c r="G49" s="59">
        <v>16000</v>
      </c>
      <c r="H49" s="59">
        <f>E49+F49-G49</f>
        <v>151000</v>
      </c>
      <c r="I49" s="59">
        <f>H49-N49</f>
        <v>151000</v>
      </c>
      <c r="J49" s="59"/>
      <c r="K49" s="58"/>
      <c r="L49" s="64"/>
      <c r="M49" s="59"/>
      <c r="N49" s="60"/>
    </row>
    <row r="50" spans="1:14" s="8" customFormat="1" ht="15" customHeight="1">
      <c r="A50" s="78"/>
      <c r="B50" s="72">
        <v>85203</v>
      </c>
      <c r="C50" s="72"/>
      <c r="D50" s="73" t="s">
        <v>61</v>
      </c>
      <c r="E50" s="74">
        <v>100200</v>
      </c>
      <c r="F50" s="75">
        <f>SUM(F51:F57)</f>
        <v>12541</v>
      </c>
      <c r="G50" s="75">
        <f>SUM(G51:G57)</f>
        <v>1541</v>
      </c>
      <c r="H50" s="75">
        <f aca="true" t="shared" si="4" ref="H50:H67">E50+F50-G50</f>
        <v>111200</v>
      </c>
      <c r="I50" s="75">
        <f aca="true" t="shared" si="5" ref="I50:I67">H50-N50</f>
        <v>99166</v>
      </c>
      <c r="J50" s="75">
        <v>17400</v>
      </c>
      <c r="K50" s="74">
        <v>3500</v>
      </c>
      <c r="L50" s="76"/>
      <c r="M50" s="75"/>
      <c r="N50" s="77">
        <v>12034</v>
      </c>
    </row>
    <row r="51" spans="1:14" s="8" customFormat="1" ht="15" customHeight="1">
      <c r="A51" s="57"/>
      <c r="B51" s="62"/>
      <c r="C51" s="62">
        <v>4170</v>
      </c>
      <c r="D51" s="63" t="s">
        <v>31</v>
      </c>
      <c r="E51" s="58">
        <v>7290</v>
      </c>
      <c r="F51" s="59">
        <v>1000</v>
      </c>
      <c r="G51" s="59"/>
      <c r="H51" s="59">
        <f t="shared" si="4"/>
        <v>8290</v>
      </c>
      <c r="I51" s="59">
        <f t="shared" si="5"/>
        <v>8290</v>
      </c>
      <c r="J51" s="59"/>
      <c r="K51" s="58"/>
      <c r="L51" s="64"/>
      <c r="M51" s="59"/>
      <c r="N51" s="60"/>
    </row>
    <row r="52" spans="1:14" s="8" customFormat="1" ht="15" customHeight="1">
      <c r="A52" s="104"/>
      <c r="B52" s="105"/>
      <c r="C52" s="105">
        <v>4210</v>
      </c>
      <c r="D52" s="106" t="s">
        <v>32</v>
      </c>
      <c r="E52" s="107">
        <v>13000</v>
      </c>
      <c r="F52" s="108">
        <v>5000</v>
      </c>
      <c r="G52" s="108"/>
      <c r="H52" s="108">
        <f t="shared" si="4"/>
        <v>18000</v>
      </c>
      <c r="I52" s="108">
        <f t="shared" si="5"/>
        <v>18000</v>
      </c>
      <c r="J52" s="108"/>
      <c r="K52" s="107"/>
      <c r="L52" s="109"/>
      <c r="M52" s="108"/>
      <c r="N52" s="110"/>
    </row>
    <row r="53" spans="1:14" s="8" customFormat="1" ht="15" customHeight="1">
      <c r="A53" s="57"/>
      <c r="B53" s="62"/>
      <c r="C53" s="62">
        <v>4260</v>
      </c>
      <c r="D53" s="63" t="s">
        <v>47</v>
      </c>
      <c r="E53" s="58">
        <v>15220</v>
      </c>
      <c r="F53" s="59">
        <v>5000</v>
      </c>
      <c r="G53" s="59"/>
      <c r="H53" s="59">
        <f t="shared" si="4"/>
        <v>20220</v>
      </c>
      <c r="I53" s="59">
        <f t="shared" si="5"/>
        <v>20220</v>
      </c>
      <c r="J53" s="59"/>
      <c r="K53" s="58"/>
      <c r="L53" s="64"/>
      <c r="M53" s="59"/>
      <c r="N53" s="60"/>
    </row>
    <row r="54" spans="1:14" s="8" customFormat="1" ht="15" customHeight="1">
      <c r="A54" s="111"/>
      <c r="B54" s="112"/>
      <c r="C54" s="112">
        <v>4300</v>
      </c>
      <c r="D54" s="113" t="s">
        <v>48</v>
      </c>
      <c r="E54" s="114">
        <v>8600</v>
      </c>
      <c r="F54" s="115"/>
      <c r="G54" s="115">
        <v>1541</v>
      </c>
      <c r="H54" s="115">
        <f t="shared" si="4"/>
        <v>7059</v>
      </c>
      <c r="I54" s="115">
        <f t="shared" si="5"/>
        <v>7059</v>
      </c>
      <c r="J54" s="115"/>
      <c r="K54" s="114"/>
      <c r="L54" s="116"/>
      <c r="M54" s="115"/>
      <c r="N54" s="117"/>
    </row>
    <row r="55" spans="1:14" s="8" customFormat="1" ht="30.75" customHeight="1">
      <c r="A55" s="78"/>
      <c r="B55" s="98"/>
      <c r="C55" s="98">
        <v>4350</v>
      </c>
      <c r="D55" s="63" t="s">
        <v>42</v>
      </c>
      <c r="E55" s="100">
        <v>0</v>
      </c>
      <c r="F55" s="101">
        <v>1100</v>
      </c>
      <c r="G55" s="101"/>
      <c r="H55" s="101">
        <f t="shared" si="4"/>
        <v>1100</v>
      </c>
      <c r="I55" s="101">
        <f t="shared" si="5"/>
        <v>1100</v>
      </c>
      <c r="J55" s="101"/>
      <c r="K55" s="100"/>
      <c r="L55" s="102"/>
      <c r="M55" s="101"/>
      <c r="N55" s="103"/>
    </row>
    <row r="56" spans="1:14" s="8" customFormat="1" ht="15" customHeight="1">
      <c r="A56" s="57"/>
      <c r="B56" s="62"/>
      <c r="C56" s="62">
        <v>4440</v>
      </c>
      <c r="D56" s="63" t="s">
        <v>44</v>
      </c>
      <c r="E56" s="58">
        <v>910</v>
      </c>
      <c r="F56" s="59">
        <v>91</v>
      </c>
      <c r="G56" s="59"/>
      <c r="H56" s="59">
        <f t="shared" si="4"/>
        <v>1001</v>
      </c>
      <c r="I56" s="59">
        <f t="shared" si="5"/>
        <v>1001</v>
      </c>
      <c r="J56" s="59"/>
      <c r="K56" s="58"/>
      <c r="L56" s="64"/>
      <c r="M56" s="59"/>
      <c r="N56" s="60"/>
    </row>
    <row r="57" spans="1:14" s="8" customFormat="1" ht="42" customHeight="1">
      <c r="A57" s="78"/>
      <c r="B57" s="98"/>
      <c r="C57" s="98">
        <v>4750</v>
      </c>
      <c r="D57" s="99" t="s">
        <v>34</v>
      </c>
      <c r="E57" s="100">
        <v>0</v>
      </c>
      <c r="F57" s="101">
        <v>350</v>
      </c>
      <c r="G57" s="101"/>
      <c r="H57" s="101">
        <f t="shared" si="4"/>
        <v>350</v>
      </c>
      <c r="I57" s="101">
        <f t="shared" si="5"/>
        <v>350</v>
      </c>
      <c r="J57" s="101"/>
      <c r="K57" s="100"/>
      <c r="L57" s="102"/>
      <c r="M57" s="101"/>
      <c r="N57" s="103"/>
    </row>
    <row r="58" spans="1:14" s="8" customFormat="1" ht="77.25" customHeight="1">
      <c r="A58" s="57"/>
      <c r="B58" s="125">
        <v>85212</v>
      </c>
      <c r="C58" s="125"/>
      <c r="D58" s="126" t="s">
        <v>49</v>
      </c>
      <c r="E58" s="127">
        <v>3274505</v>
      </c>
      <c r="F58" s="128">
        <f>SUM(F59:F60)</f>
        <v>41</v>
      </c>
      <c r="G58" s="128">
        <f>SUM(G59:G60)</f>
        <v>41</v>
      </c>
      <c r="H58" s="128">
        <f t="shared" si="4"/>
        <v>3274505</v>
      </c>
      <c r="I58" s="128">
        <f t="shared" si="5"/>
        <v>3274505</v>
      </c>
      <c r="J58" s="128">
        <v>77986</v>
      </c>
      <c r="K58" s="127">
        <v>13200</v>
      </c>
      <c r="L58" s="129"/>
      <c r="M58" s="128"/>
      <c r="N58" s="130">
        <v>0</v>
      </c>
    </row>
    <row r="59" spans="1:14" s="8" customFormat="1" ht="15" customHeight="1">
      <c r="A59" s="78"/>
      <c r="B59" s="98"/>
      <c r="C59" s="98">
        <v>4210</v>
      </c>
      <c r="D59" s="99" t="s">
        <v>32</v>
      </c>
      <c r="E59" s="100">
        <v>3165</v>
      </c>
      <c r="F59" s="101"/>
      <c r="G59" s="101">
        <v>41</v>
      </c>
      <c r="H59" s="101">
        <f t="shared" si="4"/>
        <v>3124</v>
      </c>
      <c r="I59" s="101">
        <f t="shared" si="5"/>
        <v>3124</v>
      </c>
      <c r="J59" s="101"/>
      <c r="K59" s="100"/>
      <c r="L59" s="102"/>
      <c r="M59" s="101"/>
      <c r="N59" s="103"/>
    </row>
    <row r="60" spans="1:14" s="8" customFormat="1" ht="15" customHeight="1">
      <c r="A60" s="57"/>
      <c r="B60" s="62"/>
      <c r="C60" s="62">
        <v>4440</v>
      </c>
      <c r="D60" s="63" t="s">
        <v>44</v>
      </c>
      <c r="E60" s="58">
        <v>2500</v>
      </c>
      <c r="F60" s="59">
        <v>41</v>
      </c>
      <c r="G60" s="59"/>
      <c r="H60" s="59">
        <f t="shared" si="4"/>
        <v>2541</v>
      </c>
      <c r="I60" s="59">
        <f t="shared" si="5"/>
        <v>2541</v>
      </c>
      <c r="J60" s="59"/>
      <c r="K60" s="58"/>
      <c r="L60" s="64"/>
      <c r="M60" s="59"/>
      <c r="N60" s="60"/>
    </row>
    <row r="61" spans="1:14" s="8" customFormat="1" ht="15" customHeight="1">
      <c r="A61" s="78"/>
      <c r="B61" s="72">
        <v>85219</v>
      </c>
      <c r="C61" s="72"/>
      <c r="D61" s="73" t="s">
        <v>50</v>
      </c>
      <c r="E61" s="74">
        <v>1378111</v>
      </c>
      <c r="F61" s="75">
        <f>SUM(F62:F63)</f>
        <v>668</v>
      </c>
      <c r="G61" s="75">
        <f>SUM(G62:G63)</f>
        <v>668</v>
      </c>
      <c r="H61" s="75">
        <f t="shared" si="4"/>
        <v>1378111</v>
      </c>
      <c r="I61" s="75">
        <f t="shared" si="5"/>
        <v>867500</v>
      </c>
      <c r="J61" s="75">
        <v>642946</v>
      </c>
      <c r="K61" s="74">
        <v>113500</v>
      </c>
      <c r="L61" s="76"/>
      <c r="M61" s="75"/>
      <c r="N61" s="77">
        <v>510611</v>
      </c>
    </row>
    <row r="62" spans="1:14" s="8" customFormat="1" ht="15" customHeight="1">
      <c r="A62" s="57"/>
      <c r="B62" s="62"/>
      <c r="C62" s="62">
        <v>4270</v>
      </c>
      <c r="D62" s="63" t="s">
        <v>51</v>
      </c>
      <c r="E62" s="58">
        <v>2000</v>
      </c>
      <c r="F62" s="59"/>
      <c r="G62" s="59">
        <v>668</v>
      </c>
      <c r="H62" s="59">
        <f t="shared" si="4"/>
        <v>1332</v>
      </c>
      <c r="I62" s="59">
        <f t="shared" si="5"/>
        <v>1332</v>
      </c>
      <c r="J62" s="59"/>
      <c r="K62" s="58"/>
      <c r="L62" s="64"/>
      <c r="M62" s="59"/>
      <c r="N62" s="60"/>
    </row>
    <row r="63" spans="1:14" s="8" customFormat="1" ht="15" customHeight="1">
      <c r="A63" s="78"/>
      <c r="B63" s="98"/>
      <c r="C63" s="98">
        <v>4440</v>
      </c>
      <c r="D63" s="99" t="s">
        <v>44</v>
      </c>
      <c r="E63" s="100">
        <v>12000</v>
      </c>
      <c r="F63" s="101">
        <v>668</v>
      </c>
      <c r="G63" s="101"/>
      <c r="H63" s="101">
        <f t="shared" si="4"/>
        <v>12668</v>
      </c>
      <c r="I63" s="101">
        <f t="shared" si="5"/>
        <v>12668</v>
      </c>
      <c r="J63" s="101"/>
      <c r="K63" s="100"/>
      <c r="L63" s="102"/>
      <c r="M63" s="101"/>
      <c r="N63" s="103"/>
    </row>
    <row r="64" spans="1:14" s="8" customFormat="1" ht="15" customHeight="1">
      <c r="A64" s="57"/>
      <c r="B64" s="125">
        <v>85295</v>
      </c>
      <c r="C64" s="125"/>
      <c r="D64" s="126" t="s">
        <v>25</v>
      </c>
      <c r="E64" s="127">
        <v>394010</v>
      </c>
      <c r="F64" s="128">
        <f>SUM(F65:F67)</f>
        <v>6091</v>
      </c>
      <c r="G64" s="128">
        <f>SUM(G65:G67)</f>
        <v>1091</v>
      </c>
      <c r="H64" s="128">
        <f t="shared" si="4"/>
        <v>399010</v>
      </c>
      <c r="I64" s="128">
        <f t="shared" si="5"/>
        <v>399010</v>
      </c>
      <c r="J64" s="128">
        <v>20588</v>
      </c>
      <c r="K64" s="127">
        <v>3720</v>
      </c>
      <c r="L64" s="129"/>
      <c r="M64" s="128"/>
      <c r="N64" s="130">
        <v>0</v>
      </c>
    </row>
    <row r="65" spans="1:14" s="8" customFormat="1" ht="15" customHeight="1">
      <c r="A65" s="78"/>
      <c r="B65" s="98"/>
      <c r="C65" s="98">
        <v>3110</v>
      </c>
      <c r="D65" s="99" t="s">
        <v>28</v>
      </c>
      <c r="E65" s="100">
        <v>283400</v>
      </c>
      <c r="F65" s="101"/>
      <c r="G65" s="101">
        <v>1091</v>
      </c>
      <c r="H65" s="101">
        <f t="shared" si="4"/>
        <v>282309</v>
      </c>
      <c r="I65" s="101">
        <f t="shared" si="5"/>
        <v>282309</v>
      </c>
      <c r="J65" s="101"/>
      <c r="K65" s="100"/>
      <c r="L65" s="102"/>
      <c r="M65" s="101"/>
      <c r="N65" s="103"/>
    </row>
    <row r="66" spans="1:14" s="8" customFormat="1" ht="15" customHeight="1">
      <c r="A66" s="57"/>
      <c r="B66" s="62"/>
      <c r="C66" s="62">
        <v>4300</v>
      </c>
      <c r="D66" s="63" t="s">
        <v>48</v>
      </c>
      <c r="E66" s="58">
        <v>21180</v>
      </c>
      <c r="F66" s="59">
        <v>6000</v>
      </c>
      <c r="G66" s="59"/>
      <c r="H66" s="59">
        <f t="shared" si="4"/>
        <v>27180</v>
      </c>
      <c r="I66" s="59">
        <f t="shared" si="5"/>
        <v>27180</v>
      </c>
      <c r="J66" s="59"/>
      <c r="K66" s="58"/>
      <c r="L66" s="64"/>
      <c r="M66" s="59"/>
      <c r="N66" s="60"/>
    </row>
    <row r="67" spans="1:14" s="8" customFormat="1" ht="15" customHeight="1" thickBot="1">
      <c r="A67" s="78"/>
      <c r="B67" s="98"/>
      <c r="C67" s="98">
        <v>4440</v>
      </c>
      <c r="D67" s="99" t="s">
        <v>44</v>
      </c>
      <c r="E67" s="100">
        <v>910</v>
      </c>
      <c r="F67" s="101">
        <v>91</v>
      </c>
      <c r="G67" s="101"/>
      <c r="H67" s="101">
        <f t="shared" si="4"/>
        <v>1001</v>
      </c>
      <c r="I67" s="101">
        <f t="shared" si="5"/>
        <v>1001</v>
      </c>
      <c r="J67" s="101"/>
      <c r="K67" s="100"/>
      <c r="L67" s="102"/>
      <c r="M67" s="101"/>
      <c r="N67" s="103"/>
    </row>
    <row r="68" spans="1:15" ht="16.5" customHeight="1" thickBot="1">
      <c r="A68" s="44"/>
      <c r="B68" s="45"/>
      <c r="C68" s="45"/>
      <c r="D68" s="49" t="s">
        <v>3</v>
      </c>
      <c r="E68" s="52">
        <v>59717442</v>
      </c>
      <c r="F68" s="51">
        <f>SUM(F11,F28,F37,F47)</f>
        <v>60600</v>
      </c>
      <c r="G68" s="51">
        <f>SUM(G11,G28,G37,G47)</f>
        <v>60600</v>
      </c>
      <c r="H68" s="50">
        <f>E68+F68-G68</f>
        <v>59717442</v>
      </c>
      <c r="I68" s="50">
        <f>H68-N68</f>
        <v>33101872</v>
      </c>
      <c r="J68" s="51">
        <v>12951360</v>
      </c>
      <c r="K68" s="52">
        <v>2493475</v>
      </c>
      <c r="L68" s="53">
        <v>2530388</v>
      </c>
      <c r="M68" s="51">
        <v>500000</v>
      </c>
      <c r="N68" s="54">
        <v>26615570</v>
      </c>
      <c r="O68" s="9"/>
    </row>
    <row r="69" spans="1:15" ht="16.5" customHeight="1">
      <c r="A69" s="85"/>
      <c r="B69" s="85"/>
      <c r="C69" s="85"/>
      <c r="D69" s="86"/>
      <c r="E69" s="87"/>
      <c r="F69" s="87"/>
      <c r="G69" s="87"/>
      <c r="H69" s="88"/>
      <c r="I69" s="88"/>
      <c r="J69" s="87"/>
      <c r="K69" s="87"/>
      <c r="L69" s="87"/>
      <c r="M69" s="87"/>
      <c r="N69" s="88"/>
      <c r="O69" s="9"/>
    </row>
    <row r="70" spans="1:14" ht="14.25" customHeight="1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55"/>
      <c r="L70" s="55"/>
      <c r="M70" s="55"/>
      <c r="N70" s="17"/>
    </row>
    <row r="71" spans="1:14" ht="12.75" customHeight="1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55"/>
      <c r="L71" s="55"/>
      <c r="M71" s="55"/>
      <c r="N71" s="17"/>
    </row>
    <row r="72" spans="1:14" ht="13.5" customHeight="1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55"/>
      <c r="L72" s="55"/>
      <c r="M72" s="55"/>
      <c r="N72" s="17"/>
    </row>
    <row r="73" spans="1:14" ht="15" customHeight="1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6.5" customHeight="1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6.5" customHeight="1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6.5" customHeight="1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6.5" customHeight="1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6.5" customHeight="1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2.75">
      <c r="A80" s="15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2.75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5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2.75">
      <c r="A87" s="15"/>
      <c r="B87" s="15"/>
      <c r="C87" s="15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2.75">
      <c r="A88" s="15"/>
      <c r="B88" s="15"/>
      <c r="C88" s="15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5"/>
      <c r="B89" s="15"/>
      <c r="C89" s="15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5"/>
      <c r="B90" s="15"/>
      <c r="C90" s="15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5"/>
      <c r="B91" s="15"/>
      <c r="C91" s="15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5"/>
      <c r="B92" s="15"/>
      <c r="C92" s="15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5"/>
      <c r="B93" s="15"/>
      <c r="C93" s="15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5"/>
      <c r="B94" s="15"/>
      <c r="C94" s="15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2.75">
      <c r="A95" s="15"/>
      <c r="B95" s="15"/>
      <c r="C95" s="15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5"/>
      <c r="B96" s="15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5"/>
      <c r="B97" s="15"/>
      <c r="C97" s="15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2.75">
      <c r="A98" s="15"/>
      <c r="B98" s="15"/>
      <c r="C98" s="15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2.75">
      <c r="A99" s="15"/>
      <c r="B99" s="15"/>
      <c r="C99" s="15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5"/>
      <c r="B100" s="15"/>
      <c r="C100" s="15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2.75">
      <c r="A101" s="15"/>
      <c r="B101" s="15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2.75">
      <c r="A102" s="15"/>
      <c r="B102" s="15"/>
      <c r="C102" s="15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2.75">
      <c r="A103" s="15"/>
      <c r="B103" s="15"/>
      <c r="C103" s="15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2.75">
      <c r="A104" s="15"/>
      <c r="B104" s="15"/>
      <c r="C104" s="15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2.75">
      <c r="A105" s="15"/>
      <c r="B105" s="15"/>
      <c r="C105" s="15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2.75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2.75">
      <c r="A107" s="15"/>
      <c r="B107" s="15"/>
      <c r="C107" s="15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2.75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2.75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2.75">
      <c r="A110" s="15"/>
      <c r="B110" s="15"/>
      <c r="C110" s="15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2.75">
      <c r="A111" s="15"/>
      <c r="B111" s="15"/>
      <c r="C111" s="15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2.75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2.75">
      <c r="A113" s="15"/>
      <c r="B113" s="15"/>
      <c r="C113" s="15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2.75">
      <c r="A114" s="15"/>
      <c r="B114" s="15"/>
      <c r="C114" s="15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2.75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</sheetData>
  <printOptions/>
  <pageMargins left="0" right="0" top="0.5905511811023623" bottom="0.984251968503937" header="0.5118110236220472" footer="0.5118110236220472"/>
  <pageSetup horizontalDpi="300" verticalDpi="300" orientation="landscape" paperSize="9" scale="110" r:id="rId1"/>
  <headerFooter alignWithMargins="0">
    <oddFooter>&amp;C&amp;P+1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2009-06-12T10:42:33Z</cp:lastPrinted>
  <dcterms:created xsi:type="dcterms:W3CDTF">2003-12-14T16:41:29Z</dcterms:created>
  <dcterms:modified xsi:type="dcterms:W3CDTF">2009-07-08T08:14:12Z</dcterms:modified>
  <cp:category/>
  <cp:version/>
  <cp:contentType/>
  <cp:contentStatus/>
</cp:coreProperties>
</file>