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'Arkusz1'!$A$1:$N$149</definedName>
    <definedName name="suma04">'Arkusz1'!$N$149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<sst xmlns="http://schemas.openxmlformats.org/spreadsheetml/2006/main" count="170" uniqueCount="91">
  <si>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</si>
  <si>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</si>
  <si>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</si>
  <si>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</si>
  <si>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</si>
  <si>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</si>
  <si>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</si>
  <si>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</si>
  <si>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</si>
  <si>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</si>
  <si>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</si>
  <si>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</si>
  <si>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</si>
  <si>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</si>
  <si>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</si>
  <si>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</si>
  <si>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</si>
  <si>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</si>
  <si>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</si>
  <si>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</si>
  <si>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</si>
  <si>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Wójta Gminy Białe Błota</t>
  </si>
  <si>
    <t xml:space="preserve">                        WYDATKI BUDŻETU GMINY NA 2009 ROK </t>
  </si>
  <si>
    <t>2009 r.</t>
  </si>
  <si>
    <t>Zakup usług pozostałych</t>
  </si>
  <si>
    <t>Pozostała działalność</t>
  </si>
  <si>
    <t>Katarzyna Kirstein-Piotrowska</t>
  </si>
  <si>
    <t xml:space="preserve">            Wójt Gminy</t>
  </si>
  <si>
    <t>Wynagrodzenia bezosobowe</t>
  </si>
  <si>
    <t>Różne opłaty i składki</t>
  </si>
  <si>
    <t>Zakup materiałów i wyposażenia</t>
  </si>
  <si>
    <t>Załącznik nr 2</t>
  </si>
  <si>
    <t>010</t>
  </si>
  <si>
    <t>ROLNICTWO I ŁOWIECTWO</t>
  </si>
  <si>
    <t>01095</t>
  </si>
  <si>
    <t>OŚWIATA I WYCHOWANIE</t>
  </si>
  <si>
    <t>POMOC SPOŁECZNA</t>
  </si>
  <si>
    <t>Składki na Fundusz Pracy</t>
  </si>
  <si>
    <t>Świadczenia społeczne</t>
  </si>
  <si>
    <t>Składki na ubezpieczenie zdrowotne opłacane za osoby pobierające niektóre swiadczenia z pomocy społecznej, niektóre swiadczenia rodzinne oraz za osoby uczestniczące w zajęciach w centrum integracji społecznej</t>
  </si>
  <si>
    <t>Zasiłki i pomoc w naturze oraz składki na ubezpieczenia emerytalne i rentowe</t>
  </si>
  <si>
    <t>Składki na ubezpieczenia społeczne</t>
  </si>
  <si>
    <t>TRANSPORT I ŁĄCZNOŚĆ</t>
  </si>
  <si>
    <t>Drogi publiczne gminne</t>
  </si>
  <si>
    <t>GOSPODARKA MIESZKANIOWA</t>
  </si>
  <si>
    <t>Gospodarka gruntai i nieruchomościami</t>
  </si>
  <si>
    <t>Pozostałe podatki na rzecz budżetów j.s.t.</t>
  </si>
  <si>
    <t>ADMINISTRACJA PUBLICZNA</t>
  </si>
  <si>
    <t>Urzedy wojewódzkie</t>
  </si>
  <si>
    <t>Wynagrodzenia osobowe pracowników</t>
  </si>
  <si>
    <t>Dodatkowe wynagrodzenie roczne</t>
  </si>
  <si>
    <t>Urzędy gmin</t>
  </si>
  <si>
    <t>Zakup usług remontowych</t>
  </si>
  <si>
    <t>Zakup usług zdrowotnych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</si>
  <si>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</si>
  <si>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</si>
  <si>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</si>
  <si>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</si>
  <si>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Rózne opłaty i składki</t>
  </si>
  <si>
    <t>Odpisy na ZFŚS</t>
  </si>
  <si>
    <t>Zakup akcesoriów komputerowych, w tym programów i licencji</t>
  </si>
  <si>
    <t>Promocja j.s.t.</t>
  </si>
  <si>
    <t>Skąłdki na ubezpieczenia społeczne</t>
  </si>
  <si>
    <t>DOCHODY OD OSÓB PRAWNYCH, OD OSÓB FIZYCZNYCH I OD INNYCH JEDNOSTEK NIEPOSIADAJĄCYCH OSOBOWOSCI PRAWNEJ ORAZ WYDATKI ZWIĄZANE Z ICH POBOREM</t>
  </si>
  <si>
    <t>Pobór podatków, opłat i niepodatkowych należności budżetowych</t>
  </si>
  <si>
    <t>Zakup pomocy naukowych, dydaktycznych i książek</t>
  </si>
  <si>
    <t>Zakup energii</t>
  </si>
  <si>
    <t>Zakup usług dostepu do sieci Internet</t>
  </si>
  <si>
    <t>Zakup materiałów papierniczych do sprzętu drukarskiego i urządzeń kserograficznych</t>
  </si>
  <si>
    <t>Przedszkola</t>
  </si>
  <si>
    <t>Stołówki szkolne</t>
  </si>
  <si>
    <t>Gimnazja</t>
  </si>
  <si>
    <t>Dowożenie uczniów do szkół</t>
  </si>
  <si>
    <t>Zespoły obsługi ekonomiczno-administracyjnej szkół</t>
  </si>
  <si>
    <t>Świadczenia rodzinne, świadczenia z funduszu alimentacyjnego oraz składki na ubezpieczenia emerytalne i rentowe z ubezpieczenia społecznego</t>
  </si>
  <si>
    <t>EDUKACYJNA OPIEKA WYCHOWAWCZA</t>
  </si>
  <si>
    <t>KULTURA I OCHRONA DZIEDZICTWA NARODOWEGO</t>
  </si>
  <si>
    <t>KULTURA FIZYCZNA I SPORT</t>
  </si>
  <si>
    <t>Zakup środków żywności</t>
  </si>
  <si>
    <t>Zakup usłu zdrowotnych</t>
  </si>
  <si>
    <t>Wydatki osobowe niezaliczone do wynagrodzeń</t>
  </si>
  <si>
    <t>Szkolenia pracowników niebędących członkami korpusu służby cywilnej</t>
  </si>
  <si>
    <t>Ośrodki wsparcia</t>
  </si>
  <si>
    <t>Wynagrodzenia bezoosbowe</t>
  </si>
  <si>
    <t xml:space="preserve">Składki na ubezpieczenie zdrowotne </t>
  </si>
  <si>
    <t>Domy i ośrodki kultury, świetlice i kluby</t>
  </si>
  <si>
    <t>do Zarządzenia Nr  330</t>
  </si>
  <si>
    <t>z dnia 30 listopada 2009 r.</t>
  </si>
  <si>
    <t>Kolonie i obozy oraz inne formy wypoczynku dzieci i młodzieży szkolnej, a także szkolenia młodzieży</t>
  </si>
  <si>
    <t>Pomoc materialna dla uczniów</t>
  </si>
  <si>
    <t>Inne formy pomocy dla uczniów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</si>
</sst>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29" xfId="0" applyFont="1" applyBorder="1" applyAlignment="1" quotePrefix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left" vertical="top" wrapText="1"/>
    </xf>
    <xf numFmtId="3" fontId="12" fillId="3" borderId="12" xfId="0" applyNumberFormat="1" applyFont="1" applyFill="1" applyBorder="1" applyAlignment="1">
      <alignment horizontal="right" vertical="top" wrapText="1"/>
    </xf>
    <xf numFmtId="3" fontId="12" fillId="3" borderId="13" xfId="0" applyNumberFormat="1" applyFont="1" applyFill="1" applyBorder="1" applyAlignment="1">
      <alignment horizontal="right"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3" fontId="12" fillId="3" borderId="30" xfId="0" applyNumberFormat="1" applyFont="1" applyFill="1" applyBorder="1" applyAlignment="1">
      <alignment horizontal="right" vertical="top" wrapText="1"/>
    </xf>
    <xf numFmtId="0" fontId="7" fillId="2" borderId="29" xfId="0" applyFont="1" applyFill="1" applyBorder="1" applyAlignment="1" quotePrefix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31" xfId="0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2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3" fontId="7" fillId="2" borderId="2" xfId="0" applyNumberFormat="1" applyFont="1" applyFill="1" applyBorder="1" applyAlignment="1">
      <alignment horizontal="right" vertical="top" wrapText="1"/>
    </xf>
    <xf numFmtId="3" fontId="7" fillId="2" borderId="33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35" xfId="0" applyFont="1" applyBorder="1" applyAlignment="1" quotePrefix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3" fontId="12" fillId="3" borderId="13" xfId="0" applyNumberFormat="1" applyFont="1" applyFill="1" applyBorder="1" applyAlignment="1">
      <alignment horizontal="right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left" vertical="top" wrapText="1"/>
    </xf>
    <xf numFmtId="3" fontId="12" fillId="3" borderId="12" xfId="0" applyNumberFormat="1" applyFont="1" applyFill="1" applyBorder="1" applyAlignment="1">
      <alignment horizontal="right"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3" fontId="12" fillId="3" borderId="30" xfId="0" applyNumberFormat="1" applyFont="1" applyFill="1" applyBorder="1" applyAlignment="1">
      <alignment horizontal="right" vertical="top" wrapText="1"/>
    </xf>
    <xf numFmtId="0" fontId="12" fillId="3" borderId="13" xfId="0" applyFont="1" applyFill="1" applyBorder="1" applyAlignment="1" quotePrefix="1">
      <alignment horizontal="center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12" fillId="3" borderId="36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left" vertical="top" wrapText="1"/>
    </xf>
    <xf numFmtId="3" fontId="12" fillId="3" borderId="37" xfId="0" applyNumberFormat="1" applyFont="1" applyFill="1" applyBorder="1" applyAlignment="1">
      <alignment horizontal="right" vertical="top" wrapText="1"/>
    </xf>
    <xf numFmtId="3" fontId="12" fillId="3" borderId="36" xfId="0" applyNumberFormat="1" applyFont="1" applyFill="1" applyBorder="1" applyAlignment="1">
      <alignment horizontal="right" vertical="top" wrapText="1"/>
    </xf>
    <xf numFmtId="3" fontId="12" fillId="3" borderId="38" xfId="0" applyNumberFormat="1" applyFont="1" applyFill="1" applyBorder="1" applyAlignment="1">
      <alignment horizontal="right" vertical="top" wrapText="1"/>
    </xf>
    <xf numFmtId="3" fontId="12" fillId="3" borderId="39" xfId="0" applyNumberFormat="1" applyFont="1" applyFill="1" applyBorder="1" applyAlignment="1">
      <alignment horizontal="right" vertical="top" wrapText="1"/>
    </xf>
    <xf numFmtId="0" fontId="6" fillId="0" borderId="32" xfId="0" applyFont="1" applyFill="1" applyBorder="1" applyAlignment="1" quotePrefix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34" xfId="0" applyNumberFormat="1" applyFont="1" applyFill="1" applyBorder="1" applyAlignment="1">
      <alignment horizontal="right" vertical="top" wrapText="1"/>
    </xf>
    <xf numFmtId="0" fontId="6" fillId="0" borderId="18" xfId="0" applyFont="1" applyBorder="1" applyAlignment="1" quotePrefix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40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0" fontId="12" fillId="3" borderId="20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left" vertical="top" wrapText="1"/>
    </xf>
    <xf numFmtId="3" fontId="12" fillId="3" borderId="19" xfId="0" applyNumberFormat="1" applyFont="1" applyFill="1" applyBorder="1" applyAlignment="1">
      <alignment horizontal="right" vertical="top" wrapText="1"/>
    </xf>
    <xf numFmtId="3" fontId="12" fillId="3" borderId="20" xfId="0" applyNumberFormat="1" applyFont="1" applyFill="1" applyBorder="1" applyAlignment="1">
      <alignment horizontal="right" vertical="top" wrapText="1"/>
    </xf>
    <xf numFmtId="3" fontId="12" fillId="3" borderId="40" xfId="0" applyNumberFormat="1" applyFont="1" applyFill="1" applyBorder="1" applyAlignment="1">
      <alignment horizontal="right" vertical="top" wrapText="1"/>
    </xf>
    <xf numFmtId="3" fontId="12" fillId="3" borderId="23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left" vertical="top" wrapText="1"/>
    </xf>
    <xf numFmtId="3" fontId="12" fillId="3" borderId="21" xfId="0" applyNumberFormat="1" applyFont="1" applyFill="1" applyBorder="1" applyAlignment="1">
      <alignment horizontal="right" vertical="top" wrapText="1"/>
    </xf>
    <xf numFmtId="3" fontId="12" fillId="3" borderId="14" xfId="0" applyNumberFormat="1" applyFont="1" applyFill="1" applyBorder="1" applyAlignment="1">
      <alignment horizontal="right" vertical="top" wrapText="1"/>
    </xf>
    <xf numFmtId="3" fontId="12" fillId="3" borderId="15" xfId="0" applyNumberFormat="1" applyFont="1" applyFill="1" applyBorder="1" applyAlignment="1">
      <alignment horizontal="right" vertical="top" wrapText="1"/>
    </xf>
    <xf numFmtId="3" fontId="12" fillId="3" borderId="34" xfId="0" applyNumberFormat="1" applyFont="1" applyFill="1" applyBorder="1" applyAlignment="1">
      <alignment horizontal="right" vertical="top" wrapText="1"/>
    </xf>
    <xf numFmtId="0" fontId="6" fillId="0" borderId="31" xfId="0" applyFont="1" applyFill="1" applyBorder="1" applyAlignment="1" quotePrefix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Fill="1" applyBorder="1" applyAlignment="1">
      <alignment horizontal="right" vertical="top" wrapText="1"/>
    </xf>
    <xf numFmtId="0" fontId="12" fillId="3" borderId="2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5"/>
  <sheetViews>
    <sheetView tabSelected="1" workbookViewId="0" topLeftCell="A142">
      <selection activeCell="G149" sqref="G149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31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86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21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87</v>
      </c>
      <c r="M4" s="17"/>
      <c r="N4" s="17"/>
    </row>
    <row r="5" spans="1:14" s="4" customFormat="1" ht="15.75">
      <c r="A5" s="46" t="s">
        <v>22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s="4" customFormat="1" ht="16.5" thickBot="1">
      <c r="A6" s="46"/>
      <c r="B6" s="47"/>
      <c r="C6" s="47"/>
      <c r="D6" s="47"/>
      <c r="E6" s="48"/>
      <c r="F6" s="17"/>
      <c r="G6" s="17"/>
      <c r="H6" s="17"/>
      <c r="I6" s="17"/>
      <c r="J6" s="17"/>
      <c r="K6" s="17"/>
      <c r="L6" s="16"/>
      <c r="M6" s="16"/>
      <c r="N6" s="16"/>
    </row>
    <row r="7" spans="1:14" ht="15" customHeight="1">
      <c r="A7" s="18"/>
      <c r="B7" s="19"/>
      <c r="C7" s="20"/>
      <c r="D7" s="20"/>
      <c r="E7" s="21"/>
      <c r="F7" s="22"/>
      <c r="G7" s="22"/>
      <c r="H7" s="22"/>
      <c r="I7" s="23"/>
      <c r="J7" s="24"/>
      <c r="K7" s="24" t="s">
        <v>12</v>
      </c>
      <c r="L7" s="24"/>
      <c r="M7" s="24"/>
      <c r="N7" s="25"/>
    </row>
    <row r="8" spans="1:14" ht="16.5" customHeight="1">
      <c r="A8" s="26" t="s">
        <v>1</v>
      </c>
      <c r="B8" s="27" t="s">
        <v>2</v>
      </c>
      <c r="C8" s="28" t="s">
        <v>0</v>
      </c>
      <c r="D8" s="29" t="s">
        <v>4</v>
      </c>
      <c r="E8" s="30" t="s">
        <v>20</v>
      </c>
      <c r="F8" s="31" t="s">
        <v>14</v>
      </c>
      <c r="G8" s="31" t="s">
        <v>16</v>
      </c>
      <c r="H8" s="31" t="s">
        <v>17</v>
      </c>
      <c r="I8" s="31" t="s">
        <v>6</v>
      </c>
      <c r="J8" s="32"/>
      <c r="K8" s="33" t="s">
        <v>13</v>
      </c>
      <c r="L8" s="33"/>
      <c r="M8" s="34"/>
      <c r="N8" s="35" t="s">
        <v>8</v>
      </c>
    </row>
    <row r="9" spans="1:14" ht="51" customHeight="1">
      <c r="A9" s="36"/>
      <c r="B9" s="37"/>
      <c r="C9" s="38"/>
      <c r="D9" s="38"/>
      <c r="E9" s="39" t="s">
        <v>23</v>
      </c>
      <c r="F9" s="39" t="s">
        <v>15</v>
      </c>
      <c r="G9" s="39" t="s">
        <v>15</v>
      </c>
      <c r="H9" s="39" t="s">
        <v>18</v>
      </c>
      <c r="I9" s="39" t="s">
        <v>5</v>
      </c>
      <c r="J9" s="40" t="s">
        <v>9</v>
      </c>
      <c r="K9" s="41" t="s">
        <v>19</v>
      </c>
      <c r="L9" s="42" t="s">
        <v>10</v>
      </c>
      <c r="M9" s="39" t="s">
        <v>11</v>
      </c>
      <c r="N9" s="43" t="s">
        <v>7</v>
      </c>
    </row>
    <row r="10" spans="1:14" s="8" customFormat="1" ht="13.5" thickBot="1">
      <c r="A10" s="57">
        <v>1</v>
      </c>
      <c r="B10" s="14">
        <v>2</v>
      </c>
      <c r="C10" s="14">
        <v>3</v>
      </c>
      <c r="D10" s="1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2">
        <v>12</v>
      </c>
      <c r="M10" s="10">
        <v>13</v>
      </c>
      <c r="N10" s="13">
        <v>14</v>
      </c>
    </row>
    <row r="11" spans="1:14" s="8" customFormat="1" ht="15" customHeight="1" thickBot="1">
      <c r="A11" s="70" t="s">
        <v>32</v>
      </c>
      <c r="B11" s="71"/>
      <c r="C11" s="71"/>
      <c r="D11" s="77" t="s">
        <v>33</v>
      </c>
      <c r="E11" s="80">
        <v>91343</v>
      </c>
      <c r="F11" s="81">
        <f>SUM(F12)</f>
        <v>85</v>
      </c>
      <c r="G11" s="81">
        <f>SUM(G12)</f>
        <v>85</v>
      </c>
      <c r="H11" s="81">
        <f>E11+F11-G11</f>
        <v>91343</v>
      </c>
      <c r="I11" s="81">
        <f aca="true" t="shared" si="0" ref="I11:I74">H11-N11</f>
        <v>91343</v>
      </c>
      <c r="J11" s="81">
        <v>0</v>
      </c>
      <c r="K11" s="80">
        <v>72</v>
      </c>
      <c r="L11" s="82">
        <v>15000</v>
      </c>
      <c r="M11" s="81"/>
      <c r="N11" s="83">
        <v>0</v>
      </c>
    </row>
    <row r="12" spans="1:14" s="8" customFormat="1" ht="13.5" customHeight="1">
      <c r="A12" s="72"/>
      <c r="B12" s="106" t="s">
        <v>34</v>
      </c>
      <c r="C12" s="64"/>
      <c r="D12" s="65" t="s">
        <v>25</v>
      </c>
      <c r="E12" s="66">
        <v>73243</v>
      </c>
      <c r="F12" s="67">
        <f>SUM(F13:F16)</f>
        <v>85</v>
      </c>
      <c r="G12" s="67">
        <f>SUM(G13:G16)</f>
        <v>85</v>
      </c>
      <c r="H12" s="67">
        <f>E12+F12-G12</f>
        <v>73243</v>
      </c>
      <c r="I12" s="67">
        <f t="shared" si="0"/>
        <v>73243</v>
      </c>
      <c r="J12" s="67"/>
      <c r="K12" s="66">
        <v>72</v>
      </c>
      <c r="L12" s="68"/>
      <c r="M12" s="67"/>
      <c r="N12" s="69"/>
    </row>
    <row r="13" spans="1:14" s="8" customFormat="1" ht="12.75">
      <c r="A13" s="92"/>
      <c r="B13" s="93"/>
      <c r="C13" s="93">
        <v>4430</v>
      </c>
      <c r="D13" s="94" t="s">
        <v>29</v>
      </c>
      <c r="E13" s="95">
        <v>26674</v>
      </c>
      <c r="F13" s="96"/>
      <c r="G13" s="96">
        <v>85</v>
      </c>
      <c r="H13" s="96">
        <f>E13+F13-G13</f>
        <v>26589</v>
      </c>
      <c r="I13" s="96">
        <f t="shared" si="0"/>
        <v>26589</v>
      </c>
      <c r="J13" s="96"/>
      <c r="K13" s="95"/>
      <c r="L13" s="97"/>
      <c r="M13" s="96"/>
      <c r="N13" s="98"/>
    </row>
    <row r="14" spans="1:14" s="8" customFormat="1" ht="24">
      <c r="A14" s="74"/>
      <c r="B14" s="75"/>
      <c r="C14" s="75">
        <v>4110</v>
      </c>
      <c r="D14" s="78" t="s">
        <v>41</v>
      </c>
      <c r="E14" s="84">
        <v>51</v>
      </c>
      <c r="F14" s="85">
        <v>11</v>
      </c>
      <c r="G14" s="85"/>
      <c r="H14" s="85">
        <f aca="true" t="shared" si="1" ref="H14:H77">E14+F14-G14</f>
        <v>62</v>
      </c>
      <c r="I14" s="85">
        <f t="shared" si="0"/>
        <v>62</v>
      </c>
      <c r="J14" s="85"/>
      <c r="K14" s="84">
        <v>62</v>
      </c>
      <c r="L14" s="86"/>
      <c r="M14" s="85"/>
      <c r="N14" s="87"/>
    </row>
    <row r="15" spans="1:14" s="8" customFormat="1" ht="12.75">
      <c r="A15" s="127"/>
      <c r="B15" s="128"/>
      <c r="C15" s="128">
        <v>4120</v>
      </c>
      <c r="D15" s="129" t="s">
        <v>37</v>
      </c>
      <c r="E15" s="130">
        <v>8</v>
      </c>
      <c r="F15" s="131">
        <v>2</v>
      </c>
      <c r="G15" s="131"/>
      <c r="H15" s="131">
        <f t="shared" si="1"/>
        <v>10</v>
      </c>
      <c r="I15" s="131">
        <f t="shared" si="0"/>
        <v>10</v>
      </c>
      <c r="J15" s="131"/>
      <c r="K15" s="130">
        <v>10</v>
      </c>
      <c r="L15" s="132"/>
      <c r="M15" s="131"/>
      <c r="N15" s="133"/>
    </row>
    <row r="16" spans="1:14" s="8" customFormat="1" ht="15" customHeight="1" thickBot="1">
      <c r="A16" s="72"/>
      <c r="B16" s="73"/>
      <c r="C16" s="73">
        <v>4170</v>
      </c>
      <c r="D16" s="79" t="s">
        <v>28</v>
      </c>
      <c r="E16" s="88">
        <v>338</v>
      </c>
      <c r="F16" s="89">
        <v>72</v>
      </c>
      <c r="G16" s="89"/>
      <c r="H16" s="89">
        <f t="shared" si="1"/>
        <v>410</v>
      </c>
      <c r="I16" s="89">
        <f t="shared" si="0"/>
        <v>410</v>
      </c>
      <c r="J16" s="89"/>
      <c r="K16" s="88"/>
      <c r="L16" s="90"/>
      <c r="M16" s="89"/>
      <c r="N16" s="91"/>
    </row>
    <row r="17" spans="1:14" s="8" customFormat="1" ht="15" customHeight="1" thickBot="1">
      <c r="A17" s="107">
        <v>600</v>
      </c>
      <c r="B17" s="108"/>
      <c r="C17" s="108"/>
      <c r="D17" s="109" t="s">
        <v>42</v>
      </c>
      <c r="E17" s="110">
        <v>16059931</v>
      </c>
      <c r="F17" s="111">
        <f>SUM(F18)</f>
        <v>2000</v>
      </c>
      <c r="G17" s="111">
        <f>SUM(G18)</f>
        <v>2000</v>
      </c>
      <c r="H17" s="111">
        <f t="shared" si="1"/>
        <v>16059931</v>
      </c>
      <c r="I17" s="111">
        <f t="shared" si="0"/>
        <v>2084812</v>
      </c>
      <c r="J17" s="111"/>
      <c r="K17" s="110">
        <v>0</v>
      </c>
      <c r="L17" s="112">
        <v>410200</v>
      </c>
      <c r="M17" s="111"/>
      <c r="N17" s="113">
        <v>13975119</v>
      </c>
    </row>
    <row r="18" spans="1:14" s="8" customFormat="1" ht="15.75" customHeight="1">
      <c r="A18" s="72"/>
      <c r="B18" s="101">
        <v>60016</v>
      </c>
      <c r="C18" s="101"/>
      <c r="D18" s="102" t="s">
        <v>43</v>
      </c>
      <c r="E18" s="103">
        <v>15649731</v>
      </c>
      <c r="F18" s="100">
        <f>SUM(F19:F20)</f>
        <v>2000</v>
      </c>
      <c r="G18" s="100">
        <f>SUM(G19:G20)</f>
        <v>2000</v>
      </c>
      <c r="H18" s="100">
        <f t="shared" si="1"/>
        <v>15649731</v>
      </c>
      <c r="I18" s="100">
        <f t="shared" si="0"/>
        <v>1674612</v>
      </c>
      <c r="J18" s="100"/>
      <c r="K18" s="103"/>
      <c r="L18" s="104"/>
      <c r="M18" s="100"/>
      <c r="N18" s="105">
        <v>13975119</v>
      </c>
    </row>
    <row r="19" spans="1:14" s="8" customFormat="1" ht="14.25" customHeight="1">
      <c r="A19" s="74"/>
      <c r="B19" s="75"/>
      <c r="C19" s="75">
        <v>4170</v>
      </c>
      <c r="D19" s="99" t="s">
        <v>28</v>
      </c>
      <c r="E19" s="84">
        <v>2000</v>
      </c>
      <c r="F19" s="85"/>
      <c r="G19" s="85">
        <v>2000</v>
      </c>
      <c r="H19" s="85">
        <f t="shared" si="1"/>
        <v>0</v>
      </c>
      <c r="I19" s="85">
        <f t="shared" si="0"/>
        <v>0</v>
      </c>
      <c r="J19" s="85"/>
      <c r="K19" s="84"/>
      <c r="L19" s="86"/>
      <c r="M19" s="85"/>
      <c r="N19" s="87"/>
    </row>
    <row r="20" spans="1:14" s="8" customFormat="1" ht="14.25" customHeight="1" thickBot="1">
      <c r="A20" s="72"/>
      <c r="B20" s="73"/>
      <c r="C20" s="73">
        <v>4300</v>
      </c>
      <c r="D20" s="79" t="s">
        <v>24</v>
      </c>
      <c r="E20" s="88">
        <v>1623974</v>
      </c>
      <c r="F20" s="89">
        <v>2000</v>
      </c>
      <c r="G20" s="89"/>
      <c r="H20" s="89">
        <f t="shared" si="1"/>
        <v>1625974</v>
      </c>
      <c r="I20" s="89">
        <f t="shared" si="0"/>
        <v>1625974</v>
      </c>
      <c r="J20" s="89"/>
      <c r="K20" s="88"/>
      <c r="L20" s="90"/>
      <c r="M20" s="89"/>
      <c r="N20" s="91"/>
    </row>
    <row r="21" spans="1:14" s="8" customFormat="1" ht="24.75" thickBot="1">
      <c r="A21" s="107">
        <v>700</v>
      </c>
      <c r="B21" s="108"/>
      <c r="C21" s="108"/>
      <c r="D21" s="109" t="s">
        <v>44</v>
      </c>
      <c r="E21" s="110">
        <v>2016505</v>
      </c>
      <c r="F21" s="111">
        <f>SUM(F22)</f>
        <v>952</v>
      </c>
      <c r="G21" s="111">
        <f>SUM(G22)</f>
        <v>952</v>
      </c>
      <c r="H21" s="111">
        <f t="shared" si="1"/>
        <v>2016505</v>
      </c>
      <c r="I21" s="111">
        <f t="shared" si="0"/>
        <v>1044505</v>
      </c>
      <c r="J21" s="111"/>
      <c r="K21" s="110">
        <v>0</v>
      </c>
      <c r="L21" s="112"/>
      <c r="M21" s="111"/>
      <c r="N21" s="113">
        <v>972000</v>
      </c>
    </row>
    <row r="22" spans="1:14" s="8" customFormat="1" ht="26.25" customHeight="1">
      <c r="A22" s="72"/>
      <c r="B22" s="101">
        <v>70005</v>
      </c>
      <c r="C22" s="101"/>
      <c r="D22" s="102" t="s">
        <v>45</v>
      </c>
      <c r="E22" s="103">
        <v>2016505</v>
      </c>
      <c r="F22" s="100">
        <f>SUM(F23:F24)</f>
        <v>952</v>
      </c>
      <c r="G22" s="100">
        <f>SUM(G23:G24)</f>
        <v>952</v>
      </c>
      <c r="H22" s="100">
        <f t="shared" si="1"/>
        <v>2016505</v>
      </c>
      <c r="I22" s="100">
        <f t="shared" si="0"/>
        <v>1044505</v>
      </c>
      <c r="J22" s="100"/>
      <c r="K22" s="103"/>
      <c r="L22" s="104"/>
      <c r="M22" s="100"/>
      <c r="N22" s="105">
        <v>972000</v>
      </c>
    </row>
    <row r="23" spans="1:14" s="8" customFormat="1" ht="13.5" customHeight="1">
      <c r="A23" s="74"/>
      <c r="B23" s="75"/>
      <c r="C23" s="75">
        <v>4300</v>
      </c>
      <c r="D23" s="78" t="s">
        <v>24</v>
      </c>
      <c r="E23" s="84">
        <v>142000</v>
      </c>
      <c r="F23" s="85">
        <v>952</v>
      </c>
      <c r="G23" s="85"/>
      <c r="H23" s="85">
        <f t="shared" si="1"/>
        <v>142952</v>
      </c>
      <c r="I23" s="85">
        <f t="shared" si="0"/>
        <v>142952</v>
      </c>
      <c r="J23" s="85"/>
      <c r="K23" s="84"/>
      <c r="L23" s="86"/>
      <c r="M23" s="85"/>
      <c r="N23" s="87"/>
    </row>
    <row r="24" spans="1:14" s="8" customFormat="1" ht="27" customHeight="1" thickBot="1">
      <c r="A24" s="72"/>
      <c r="B24" s="73"/>
      <c r="C24" s="73">
        <v>4500</v>
      </c>
      <c r="D24" s="79" t="s">
        <v>46</v>
      </c>
      <c r="E24" s="88">
        <v>2505</v>
      </c>
      <c r="F24" s="89"/>
      <c r="G24" s="89">
        <v>952</v>
      </c>
      <c r="H24" s="89">
        <f t="shared" si="1"/>
        <v>1553</v>
      </c>
      <c r="I24" s="89">
        <f t="shared" si="0"/>
        <v>1553</v>
      </c>
      <c r="J24" s="89"/>
      <c r="K24" s="88"/>
      <c r="L24" s="90"/>
      <c r="M24" s="89"/>
      <c r="N24" s="91"/>
    </row>
    <row r="25" spans="1:14" s="8" customFormat="1" ht="24.75" thickBot="1">
      <c r="A25" s="107">
        <v>750</v>
      </c>
      <c r="B25" s="108"/>
      <c r="C25" s="108"/>
      <c r="D25" s="109" t="s">
        <v>47</v>
      </c>
      <c r="E25" s="110">
        <v>4679253</v>
      </c>
      <c r="F25" s="111">
        <f>SUM(F26,F30,F44,F47)</f>
        <v>216951</v>
      </c>
      <c r="G25" s="111">
        <f>SUM(G26,G30,G44,G47)</f>
        <v>216951</v>
      </c>
      <c r="H25" s="111">
        <f t="shared" si="1"/>
        <v>4679253</v>
      </c>
      <c r="I25" s="111">
        <f t="shared" si="0"/>
        <v>4611690</v>
      </c>
      <c r="J25" s="111">
        <v>2567039</v>
      </c>
      <c r="K25" s="110">
        <v>507626</v>
      </c>
      <c r="L25" s="112">
        <v>30636</v>
      </c>
      <c r="M25" s="111"/>
      <c r="N25" s="113">
        <v>67563</v>
      </c>
    </row>
    <row r="26" spans="1:14" s="8" customFormat="1" ht="12.75">
      <c r="A26" s="72"/>
      <c r="B26" s="101">
        <v>75011</v>
      </c>
      <c r="C26" s="101"/>
      <c r="D26" s="102" t="s">
        <v>48</v>
      </c>
      <c r="E26" s="103">
        <v>234501</v>
      </c>
      <c r="F26" s="100">
        <f>SUM(F27:F29)</f>
        <v>24326</v>
      </c>
      <c r="G26" s="100">
        <f>SUM(G27:G29)</f>
        <v>326</v>
      </c>
      <c r="H26" s="100">
        <f t="shared" si="1"/>
        <v>258501</v>
      </c>
      <c r="I26" s="100">
        <f t="shared" si="0"/>
        <v>258501</v>
      </c>
      <c r="J26" s="100">
        <v>195674</v>
      </c>
      <c r="K26" s="103">
        <v>34626</v>
      </c>
      <c r="L26" s="104"/>
      <c r="M26" s="100"/>
      <c r="N26" s="105"/>
    </row>
    <row r="27" spans="1:14" s="8" customFormat="1" ht="24">
      <c r="A27" s="74"/>
      <c r="B27" s="75"/>
      <c r="C27" s="75">
        <v>4010</v>
      </c>
      <c r="D27" s="78" t="s">
        <v>49</v>
      </c>
      <c r="E27" s="84">
        <v>160000</v>
      </c>
      <c r="F27" s="85">
        <v>24000</v>
      </c>
      <c r="G27" s="85"/>
      <c r="H27" s="85">
        <f t="shared" si="1"/>
        <v>184000</v>
      </c>
      <c r="I27" s="85">
        <f t="shared" si="0"/>
        <v>184000</v>
      </c>
      <c r="J27" s="85">
        <v>184000</v>
      </c>
      <c r="K27" s="84"/>
      <c r="L27" s="86"/>
      <c r="M27" s="85"/>
      <c r="N27" s="87"/>
    </row>
    <row r="28" spans="1:14" s="8" customFormat="1" ht="24">
      <c r="A28" s="72"/>
      <c r="B28" s="73"/>
      <c r="C28" s="73">
        <v>4040</v>
      </c>
      <c r="D28" s="79" t="s">
        <v>50</v>
      </c>
      <c r="E28" s="88">
        <v>12000</v>
      </c>
      <c r="F28" s="89"/>
      <c r="G28" s="89">
        <v>326</v>
      </c>
      <c r="H28" s="89">
        <f t="shared" si="1"/>
        <v>11674</v>
      </c>
      <c r="I28" s="89">
        <f t="shared" si="0"/>
        <v>11674</v>
      </c>
      <c r="J28" s="89">
        <v>11674</v>
      </c>
      <c r="K28" s="88"/>
      <c r="L28" s="90"/>
      <c r="M28" s="89"/>
      <c r="N28" s="91"/>
    </row>
    <row r="29" spans="1:14" s="8" customFormat="1" ht="12.75">
      <c r="A29" s="74"/>
      <c r="B29" s="75"/>
      <c r="C29" s="75">
        <v>4120</v>
      </c>
      <c r="D29" s="78" t="s">
        <v>37</v>
      </c>
      <c r="E29" s="84">
        <v>4300</v>
      </c>
      <c r="F29" s="85">
        <v>326</v>
      </c>
      <c r="G29" s="85"/>
      <c r="H29" s="85">
        <f t="shared" si="1"/>
        <v>4626</v>
      </c>
      <c r="I29" s="85">
        <f t="shared" si="0"/>
        <v>4626</v>
      </c>
      <c r="J29" s="85"/>
      <c r="K29" s="84">
        <v>4626</v>
      </c>
      <c r="L29" s="86"/>
      <c r="M29" s="85"/>
      <c r="N29" s="87"/>
    </row>
    <row r="30" spans="1:14" s="8" customFormat="1" ht="12.75">
      <c r="A30" s="72"/>
      <c r="B30" s="101">
        <v>75023</v>
      </c>
      <c r="C30" s="101"/>
      <c r="D30" s="102" t="s">
        <v>51</v>
      </c>
      <c r="E30" s="103">
        <v>3781378</v>
      </c>
      <c r="F30" s="100">
        <f>SUM(F31:F43)</f>
        <v>189245</v>
      </c>
      <c r="G30" s="100">
        <f>SUM(G31:G43)</f>
        <v>44527</v>
      </c>
      <c r="H30" s="100">
        <f t="shared" si="1"/>
        <v>3926096</v>
      </c>
      <c r="I30" s="100">
        <f t="shared" si="0"/>
        <v>3858533</v>
      </c>
      <c r="J30" s="100">
        <v>2317743</v>
      </c>
      <c r="K30" s="103">
        <v>451000</v>
      </c>
      <c r="L30" s="104"/>
      <c r="M30" s="100"/>
      <c r="N30" s="105">
        <v>67563</v>
      </c>
    </row>
    <row r="31" spans="1:14" s="8" customFormat="1" ht="24">
      <c r="A31" s="74"/>
      <c r="B31" s="75"/>
      <c r="C31" s="75">
        <v>4010</v>
      </c>
      <c r="D31" s="78" t="s">
        <v>49</v>
      </c>
      <c r="E31" s="84">
        <v>2070000</v>
      </c>
      <c r="F31" s="85">
        <v>125000</v>
      </c>
      <c r="G31" s="85"/>
      <c r="H31" s="85">
        <f t="shared" si="1"/>
        <v>2195000</v>
      </c>
      <c r="I31" s="85">
        <f t="shared" si="0"/>
        <v>2195000</v>
      </c>
      <c r="J31" s="85">
        <v>2195000</v>
      </c>
      <c r="K31" s="84"/>
      <c r="L31" s="86"/>
      <c r="M31" s="85"/>
      <c r="N31" s="87"/>
    </row>
    <row r="32" spans="1:14" s="8" customFormat="1" ht="24">
      <c r="A32" s="72"/>
      <c r="B32" s="73"/>
      <c r="C32" s="73">
        <v>4040</v>
      </c>
      <c r="D32" s="79" t="s">
        <v>50</v>
      </c>
      <c r="E32" s="88">
        <v>155000</v>
      </c>
      <c r="F32" s="89"/>
      <c r="G32" s="89">
        <v>32257</v>
      </c>
      <c r="H32" s="89">
        <f t="shared" si="1"/>
        <v>122743</v>
      </c>
      <c r="I32" s="89">
        <f t="shared" si="0"/>
        <v>122743</v>
      </c>
      <c r="J32" s="89">
        <v>122743</v>
      </c>
      <c r="K32" s="88"/>
      <c r="L32" s="90"/>
      <c r="M32" s="89"/>
      <c r="N32" s="91"/>
    </row>
    <row r="33" spans="1:14" s="8" customFormat="1" ht="15.75" customHeight="1">
      <c r="A33" s="74"/>
      <c r="B33" s="75"/>
      <c r="C33" s="75">
        <v>4210</v>
      </c>
      <c r="D33" s="78" t="s">
        <v>30</v>
      </c>
      <c r="E33" s="84">
        <v>187866</v>
      </c>
      <c r="F33" s="85">
        <v>19000</v>
      </c>
      <c r="G33" s="85"/>
      <c r="H33" s="85">
        <f t="shared" si="1"/>
        <v>206866</v>
      </c>
      <c r="I33" s="85">
        <f t="shared" si="0"/>
        <v>206866</v>
      </c>
      <c r="J33" s="85"/>
      <c r="K33" s="84"/>
      <c r="L33" s="86"/>
      <c r="M33" s="85"/>
      <c r="N33" s="87"/>
    </row>
    <row r="34" spans="1:14" s="8" customFormat="1" ht="12.75">
      <c r="A34" s="72"/>
      <c r="B34" s="73"/>
      <c r="C34" s="73">
        <v>4270</v>
      </c>
      <c r="D34" s="79" t="s">
        <v>52</v>
      </c>
      <c r="E34" s="88">
        <v>2000</v>
      </c>
      <c r="F34" s="89"/>
      <c r="G34" s="89">
        <v>2000</v>
      </c>
      <c r="H34" s="89">
        <f t="shared" si="1"/>
        <v>0</v>
      </c>
      <c r="I34" s="89">
        <f t="shared" si="0"/>
        <v>0</v>
      </c>
      <c r="J34" s="89"/>
      <c r="K34" s="88"/>
      <c r="L34" s="90"/>
      <c r="M34" s="89"/>
      <c r="N34" s="91"/>
    </row>
    <row r="35" spans="1:14" s="8" customFormat="1" ht="12.75">
      <c r="A35" s="74"/>
      <c r="B35" s="75"/>
      <c r="C35" s="75">
        <v>4280</v>
      </c>
      <c r="D35" s="78" t="s">
        <v>53</v>
      </c>
      <c r="E35" s="84">
        <v>3300</v>
      </c>
      <c r="F35" s="85">
        <v>210</v>
      </c>
      <c r="G35" s="85"/>
      <c r="H35" s="85">
        <f t="shared" si="1"/>
        <v>3510</v>
      </c>
      <c r="I35" s="85">
        <f t="shared" si="0"/>
        <v>3510</v>
      </c>
      <c r="J35" s="85"/>
      <c r="K35" s="84"/>
      <c r="L35" s="86"/>
      <c r="M35" s="85"/>
      <c r="N35" s="87"/>
    </row>
    <row r="36" spans="1:14" s="8" customFormat="1" ht="12.75">
      <c r="A36" s="72"/>
      <c r="B36" s="73"/>
      <c r="C36" s="73">
        <v>4300</v>
      </c>
      <c r="D36" s="79" t="s">
        <v>24</v>
      </c>
      <c r="E36" s="88">
        <v>353537</v>
      </c>
      <c r="F36" s="89">
        <v>20635</v>
      </c>
      <c r="G36" s="89"/>
      <c r="H36" s="89">
        <f t="shared" si="1"/>
        <v>374172</v>
      </c>
      <c r="I36" s="89">
        <f t="shared" si="0"/>
        <v>374172</v>
      </c>
      <c r="J36" s="89"/>
      <c r="K36" s="88"/>
      <c r="L36" s="90"/>
      <c r="M36" s="89"/>
      <c r="N36" s="91"/>
    </row>
    <row r="37" spans="1:14" s="8" customFormat="1" ht="36">
      <c r="A37" s="74"/>
      <c r="B37" s="75"/>
      <c r="C37" s="75">
        <v>4360</v>
      </c>
      <c r="D37" s="78" t="s">
        <v>54</v>
      </c>
      <c r="E37" s="84">
        <v>30000</v>
      </c>
      <c r="F37" s="85">
        <v>6000</v>
      </c>
      <c r="G37" s="85"/>
      <c r="H37" s="85">
        <f t="shared" si="1"/>
        <v>36000</v>
      </c>
      <c r="I37" s="85">
        <f t="shared" si="0"/>
        <v>36000</v>
      </c>
      <c r="J37" s="85"/>
      <c r="K37" s="84"/>
      <c r="L37" s="86"/>
      <c r="M37" s="85"/>
      <c r="N37" s="87"/>
    </row>
    <row r="38" spans="1:14" s="8" customFormat="1" ht="39" customHeight="1">
      <c r="A38" s="72"/>
      <c r="B38" s="73"/>
      <c r="C38" s="73">
        <v>4370</v>
      </c>
      <c r="D38" s="78" t="s">
        <v>55</v>
      </c>
      <c r="E38" s="88">
        <v>20000</v>
      </c>
      <c r="F38" s="89"/>
      <c r="G38" s="89">
        <v>7900</v>
      </c>
      <c r="H38" s="89">
        <f t="shared" si="1"/>
        <v>12100</v>
      </c>
      <c r="I38" s="89">
        <f t="shared" si="0"/>
        <v>12100</v>
      </c>
      <c r="J38" s="89"/>
      <c r="K38" s="88"/>
      <c r="L38" s="90"/>
      <c r="M38" s="89"/>
      <c r="N38" s="91"/>
    </row>
    <row r="39" spans="1:14" s="8" customFormat="1" ht="37.5" customHeight="1">
      <c r="A39" s="74"/>
      <c r="B39" s="75"/>
      <c r="C39" s="75">
        <v>4400</v>
      </c>
      <c r="D39" s="78" t="s">
        <v>56</v>
      </c>
      <c r="E39" s="84">
        <v>50000</v>
      </c>
      <c r="F39" s="85">
        <v>12600</v>
      </c>
      <c r="G39" s="85"/>
      <c r="H39" s="85">
        <f t="shared" si="1"/>
        <v>62600</v>
      </c>
      <c r="I39" s="85">
        <f t="shared" si="0"/>
        <v>62600</v>
      </c>
      <c r="J39" s="85"/>
      <c r="K39" s="84"/>
      <c r="L39" s="86"/>
      <c r="M39" s="85"/>
      <c r="N39" s="87"/>
    </row>
    <row r="40" spans="1:14" s="8" customFormat="1" ht="12.75">
      <c r="A40" s="72"/>
      <c r="B40" s="73"/>
      <c r="C40" s="73">
        <v>4410</v>
      </c>
      <c r="D40" s="79" t="s">
        <v>57</v>
      </c>
      <c r="E40" s="88">
        <v>45000</v>
      </c>
      <c r="F40" s="89">
        <v>800</v>
      </c>
      <c r="G40" s="89"/>
      <c r="H40" s="89">
        <f t="shared" si="1"/>
        <v>45800</v>
      </c>
      <c r="I40" s="89">
        <f t="shared" si="0"/>
        <v>45800</v>
      </c>
      <c r="J40" s="89"/>
      <c r="K40" s="88"/>
      <c r="L40" s="90"/>
      <c r="M40" s="89"/>
      <c r="N40" s="91"/>
    </row>
    <row r="41" spans="1:14" s="8" customFormat="1" ht="12.75">
      <c r="A41" s="74"/>
      <c r="B41" s="75"/>
      <c r="C41" s="75">
        <v>4430</v>
      </c>
      <c r="D41" s="78" t="s">
        <v>58</v>
      </c>
      <c r="E41" s="84">
        <v>25000</v>
      </c>
      <c r="F41" s="85"/>
      <c r="G41" s="85">
        <v>2240</v>
      </c>
      <c r="H41" s="85">
        <f t="shared" si="1"/>
        <v>22760</v>
      </c>
      <c r="I41" s="85">
        <f t="shared" si="0"/>
        <v>22760</v>
      </c>
      <c r="J41" s="85"/>
      <c r="K41" s="84"/>
      <c r="L41" s="86"/>
      <c r="M41" s="85"/>
      <c r="N41" s="87"/>
    </row>
    <row r="42" spans="1:14" s="8" customFormat="1" ht="12.75">
      <c r="A42" s="72"/>
      <c r="B42" s="73"/>
      <c r="C42" s="73">
        <v>4440</v>
      </c>
      <c r="D42" s="79" t="s">
        <v>59</v>
      </c>
      <c r="E42" s="88">
        <v>46712</v>
      </c>
      <c r="F42" s="89"/>
      <c r="G42" s="89">
        <v>130</v>
      </c>
      <c r="H42" s="89">
        <f t="shared" si="1"/>
        <v>46582</v>
      </c>
      <c r="I42" s="89">
        <f t="shared" si="0"/>
        <v>46582</v>
      </c>
      <c r="J42" s="89"/>
      <c r="K42" s="88"/>
      <c r="L42" s="90"/>
      <c r="M42" s="89"/>
      <c r="N42" s="91"/>
    </row>
    <row r="43" spans="1:14" s="8" customFormat="1" ht="37.5" customHeight="1">
      <c r="A43" s="74"/>
      <c r="B43" s="75"/>
      <c r="C43" s="75">
        <v>4750</v>
      </c>
      <c r="D43" s="78" t="s">
        <v>60</v>
      </c>
      <c r="E43" s="84">
        <v>23000</v>
      </c>
      <c r="F43" s="85">
        <v>5000</v>
      </c>
      <c r="G43" s="85"/>
      <c r="H43" s="85">
        <f t="shared" si="1"/>
        <v>28000</v>
      </c>
      <c r="I43" s="85">
        <f t="shared" si="0"/>
        <v>28000</v>
      </c>
      <c r="J43" s="85"/>
      <c r="K43" s="84"/>
      <c r="L43" s="86"/>
      <c r="M43" s="85"/>
      <c r="N43" s="87"/>
    </row>
    <row r="44" spans="1:14" s="8" customFormat="1" ht="12.75">
      <c r="A44" s="72"/>
      <c r="B44" s="101">
        <v>75075</v>
      </c>
      <c r="C44" s="101"/>
      <c r="D44" s="102" t="s">
        <v>61</v>
      </c>
      <c r="E44" s="103">
        <v>50000</v>
      </c>
      <c r="F44" s="100">
        <f>SUM(F45:F46)</f>
        <v>300</v>
      </c>
      <c r="G44" s="100">
        <f>SUM(G45:G46)</f>
        <v>300</v>
      </c>
      <c r="H44" s="100">
        <f t="shared" si="1"/>
        <v>50000</v>
      </c>
      <c r="I44" s="100">
        <f t="shared" si="0"/>
        <v>50000</v>
      </c>
      <c r="J44" s="100"/>
      <c r="K44" s="103">
        <v>0</v>
      </c>
      <c r="L44" s="104"/>
      <c r="M44" s="100"/>
      <c r="N44" s="105"/>
    </row>
    <row r="45" spans="1:14" s="8" customFormat="1" ht="15.75" customHeight="1">
      <c r="A45" s="74"/>
      <c r="B45" s="75"/>
      <c r="C45" s="75">
        <v>4210</v>
      </c>
      <c r="D45" s="78" t="s">
        <v>30</v>
      </c>
      <c r="E45" s="84">
        <v>5780</v>
      </c>
      <c r="F45" s="85">
        <v>300</v>
      </c>
      <c r="G45" s="85"/>
      <c r="H45" s="85">
        <f t="shared" si="1"/>
        <v>6080</v>
      </c>
      <c r="I45" s="85">
        <f t="shared" si="0"/>
        <v>6080</v>
      </c>
      <c r="J45" s="85"/>
      <c r="K45" s="84"/>
      <c r="L45" s="86"/>
      <c r="M45" s="85"/>
      <c r="N45" s="87"/>
    </row>
    <row r="46" spans="1:14" s="8" customFormat="1" ht="12.75">
      <c r="A46" s="74"/>
      <c r="B46" s="75"/>
      <c r="C46" s="75">
        <v>4430</v>
      </c>
      <c r="D46" s="78" t="s">
        <v>58</v>
      </c>
      <c r="E46" s="84">
        <v>420</v>
      </c>
      <c r="F46" s="85"/>
      <c r="G46" s="85">
        <v>300</v>
      </c>
      <c r="H46" s="85">
        <f t="shared" si="1"/>
        <v>120</v>
      </c>
      <c r="I46" s="85">
        <f t="shared" si="0"/>
        <v>120</v>
      </c>
      <c r="J46" s="85"/>
      <c r="K46" s="84"/>
      <c r="L46" s="86"/>
      <c r="M46" s="85"/>
      <c r="N46" s="87"/>
    </row>
    <row r="47" spans="1:14" s="8" customFormat="1" ht="12.75">
      <c r="A47" s="72"/>
      <c r="B47" s="101">
        <v>75095</v>
      </c>
      <c r="C47" s="101"/>
      <c r="D47" s="102" t="s">
        <v>25</v>
      </c>
      <c r="E47" s="103">
        <v>424538</v>
      </c>
      <c r="F47" s="100">
        <f>SUM(F48:F54)</f>
        <v>3080</v>
      </c>
      <c r="G47" s="100">
        <f>SUM(G48:G54)</f>
        <v>171798</v>
      </c>
      <c r="H47" s="100">
        <f t="shared" si="1"/>
        <v>255820</v>
      </c>
      <c r="I47" s="100">
        <f t="shared" si="0"/>
        <v>255820</v>
      </c>
      <c r="J47" s="100">
        <v>53622</v>
      </c>
      <c r="K47" s="103">
        <v>22000</v>
      </c>
      <c r="L47" s="104"/>
      <c r="M47" s="100"/>
      <c r="N47" s="105"/>
    </row>
    <row r="48" spans="1:14" s="8" customFormat="1" ht="24">
      <c r="A48" s="74"/>
      <c r="B48" s="75"/>
      <c r="C48" s="75">
        <v>4010</v>
      </c>
      <c r="D48" s="78" t="s">
        <v>49</v>
      </c>
      <c r="E48" s="84">
        <v>176000</v>
      </c>
      <c r="F48" s="85"/>
      <c r="G48" s="85">
        <v>130000</v>
      </c>
      <c r="H48" s="85">
        <f t="shared" si="1"/>
        <v>46000</v>
      </c>
      <c r="I48" s="85">
        <f t="shared" si="0"/>
        <v>46000</v>
      </c>
      <c r="J48" s="85">
        <v>46000</v>
      </c>
      <c r="K48" s="84"/>
      <c r="L48" s="86"/>
      <c r="M48" s="85"/>
      <c r="N48" s="87"/>
    </row>
    <row r="49" spans="1:14" s="8" customFormat="1" ht="24">
      <c r="A49" s="72"/>
      <c r="B49" s="73"/>
      <c r="C49" s="73">
        <v>4040</v>
      </c>
      <c r="D49" s="79" t="s">
        <v>50</v>
      </c>
      <c r="E49" s="88">
        <v>20000</v>
      </c>
      <c r="F49" s="89"/>
      <c r="G49" s="89">
        <v>12378</v>
      </c>
      <c r="H49" s="89">
        <f t="shared" si="1"/>
        <v>7622</v>
      </c>
      <c r="I49" s="89">
        <f t="shared" si="0"/>
        <v>7622</v>
      </c>
      <c r="J49" s="89">
        <v>7622</v>
      </c>
      <c r="K49" s="88"/>
      <c r="L49" s="90"/>
      <c r="M49" s="89"/>
      <c r="N49" s="91"/>
    </row>
    <row r="50" spans="1:14" s="8" customFormat="1" ht="24">
      <c r="A50" s="74"/>
      <c r="B50" s="75"/>
      <c r="C50" s="75">
        <v>4110</v>
      </c>
      <c r="D50" s="78" t="s">
        <v>62</v>
      </c>
      <c r="E50" s="84">
        <v>44000</v>
      </c>
      <c r="F50" s="85"/>
      <c r="G50" s="85">
        <v>24000</v>
      </c>
      <c r="H50" s="85">
        <f t="shared" si="1"/>
        <v>20000</v>
      </c>
      <c r="I50" s="85">
        <f t="shared" si="0"/>
        <v>20000</v>
      </c>
      <c r="J50" s="85"/>
      <c r="K50" s="84">
        <v>20000</v>
      </c>
      <c r="L50" s="86"/>
      <c r="M50" s="85"/>
      <c r="N50" s="87"/>
    </row>
    <row r="51" spans="1:14" s="8" customFormat="1" ht="12.75">
      <c r="A51" s="72"/>
      <c r="B51" s="73"/>
      <c r="C51" s="73">
        <v>4120</v>
      </c>
      <c r="D51" s="79" t="s">
        <v>37</v>
      </c>
      <c r="E51" s="88">
        <v>6500</v>
      </c>
      <c r="F51" s="89"/>
      <c r="G51" s="89">
        <v>4500</v>
      </c>
      <c r="H51" s="89">
        <f t="shared" si="1"/>
        <v>2000</v>
      </c>
      <c r="I51" s="89">
        <f t="shared" si="0"/>
        <v>2000</v>
      </c>
      <c r="J51" s="89"/>
      <c r="K51" s="88">
        <v>2000</v>
      </c>
      <c r="L51" s="90"/>
      <c r="M51" s="89"/>
      <c r="N51" s="91"/>
    </row>
    <row r="52" spans="1:14" s="8" customFormat="1" ht="15" customHeight="1">
      <c r="A52" s="74"/>
      <c r="B52" s="75"/>
      <c r="C52" s="75">
        <v>4210</v>
      </c>
      <c r="D52" s="78" t="s">
        <v>30</v>
      </c>
      <c r="E52" s="84">
        <v>43373</v>
      </c>
      <c r="F52" s="85">
        <v>1080</v>
      </c>
      <c r="G52" s="85"/>
      <c r="H52" s="85">
        <f t="shared" si="1"/>
        <v>44453</v>
      </c>
      <c r="I52" s="85">
        <f t="shared" si="0"/>
        <v>44453</v>
      </c>
      <c r="J52" s="85"/>
      <c r="K52" s="84"/>
      <c r="L52" s="86"/>
      <c r="M52" s="85"/>
      <c r="N52" s="87"/>
    </row>
    <row r="53" spans="1:14" s="8" customFormat="1" ht="12.75">
      <c r="A53" s="72"/>
      <c r="B53" s="73"/>
      <c r="C53" s="73">
        <v>4300</v>
      </c>
      <c r="D53" s="79" t="s">
        <v>24</v>
      </c>
      <c r="E53" s="88">
        <v>29624</v>
      </c>
      <c r="F53" s="89">
        <v>2000</v>
      </c>
      <c r="G53" s="89"/>
      <c r="H53" s="89">
        <f t="shared" si="1"/>
        <v>31624</v>
      </c>
      <c r="I53" s="89">
        <f t="shared" si="0"/>
        <v>31624</v>
      </c>
      <c r="J53" s="89"/>
      <c r="K53" s="88"/>
      <c r="L53" s="90"/>
      <c r="M53" s="89"/>
      <c r="N53" s="91"/>
    </row>
    <row r="54" spans="1:14" s="8" customFormat="1" ht="13.5" thickBot="1">
      <c r="A54" s="92"/>
      <c r="B54" s="93"/>
      <c r="C54" s="93">
        <v>4440</v>
      </c>
      <c r="D54" s="94" t="s">
        <v>59</v>
      </c>
      <c r="E54" s="95">
        <v>13671</v>
      </c>
      <c r="F54" s="96"/>
      <c r="G54" s="96">
        <v>920</v>
      </c>
      <c r="H54" s="96">
        <f t="shared" si="1"/>
        <v>12751</v>
      </c>
      <c r="I54" s="96">
        <f t="shared" si="0"/>
        <v>12751</v>
      </c>
      <c r="J54" s="96"/>
      <c r="K54" s="95"/>
      <c r="L54" s="97"/>
      <c r="M54" s="96"/>
      <c r="N54" s="98"/>
    </row>
    <row r="55" spans="1:14" s="8" customFormat="1" ht="96.75" thickBot="1">
      <c r="A55" s="107">
        <v>756</v>
      </c>
      <c r="B55" s="108"/>
      <c r="C55" s="108"/>
      <c r="D55" s="109" t="s">
        <v>63</v>
      </c>
      <c r="E55" s="110">
        <v>129947</v>
      </c>
      <c r="F55" s="111">
        <f>SUM(F56)</f>
        <v>2767</v>
      </c>
      <c r="G55" s="111">
        <f>SUM(G56)</f>
        <v>2767</v>
      </c>
      <c r="H55" s="111">
        <f t="shared" si="1"/>
        <v>129947</v>
      </c>
      <c r="I55" s="111">
        <f t="shared" si="0"/>
        <v>129947</v>
      </c>
      <c r="J55" s="111">
        <v>35000</v>
      </c>
      <c r="K55" s="110">
        <v>315</v>
      </c>
      <c r="L55" s="112"/>
      <c r="M55" s="111"/>
      <c r="N55" s="113">
        <v>0</v>
      </c>
    </row>
    <row r="56" spans="1:14" s="8" customFormat="1" ht="38.25" customHeight="1">
      <c r="A56" s="127"/>
      <c r="B56" s="134">
        <v>75647</v>
      </c>
      <c r="C56" s="134"/>
      <c r="D56" s="135" t="s">
        <v>64</v>
      </c>
      <c r="E56" s="136">
        <v>129947</v>
      </c>
      <c r="F56" s="137">
        <f>SUM(F57:F58)</f>
        <v>2767</v>
      </c>
      <c r="G56" s="137">
        <f>SUM(G57:G58)</f>
        <v>2767</v>
      </c>
      <c r="H56" s="137">
        <f t="shared" si="1"/>
        <v>129947</v>
      </c>
      <c r="I56" s="137">
        <f t="shared" si="0"/>
        <v>129947</v>
      </c>
      <c r="J56" s="137">
        <v>35000</v>
      </c>
      <c r="K56" s="136">
        <v>315</v>
      </c>
      <c r="L56" s="138"/>
      <c r="M56" s="137"/>
      <c r="N56" s="139"/>
    </row>
    <row r="57" spans="1:14" s="8" customFormat="1" ht="15" customHeight="1">
      <c r="A57" s="72"/>
      <c r="B57" s="73"/>
      <c r="C57" s="73">
        <v>4210</v>
      </c>
      <c r="D57" s="78" t="s">
        <v>30</v>
      </c>
      <c r="E57" s="88">
        <v>14547</v>
      </c>
      <c r="F57" s="89"/>
      <c r="G57" s="89">
        <v>2767</v>
      </c>
      <c r="H57" s="89">
        <f t="shared" si="1"/>
        <v>11780</v>
      </c>
      <c r="I57" s="89">
        <f t="shared" si="0"/>
        <v>11780</v>
      </c>
      <c r="J57" s="89"/>
      <c r="K57" s="88"/>
      <c r="L57" s="90"/>
      <c r="M57" s="89"/>
      <c r="N57" s="91"/>
    </row>
    <row r="58" spans="1:14" s="8" customFormat="1" ht="13.5" thickBot="1">
      <c r="A58" s="74"/>
      <c r="B58" s="75"/>
      <c r="C58" s="75">
        <v>4300</v>
      </c>
      <c r="D58" s="79" t="s">
        <v>24</v>
      </c>
      <c r="E58" s="84">
        <v>42885</v>
      </c>
      <c r="F58" s="85">
        <v>2767</v>
      </c>
      <c r="G58" s="85"/>
      <c r="H58" s="85">
        <f t="shared" si="1"/>
        <v>45652</v>
      </c>
      <c r="I58" s="85">
        <f t="shared" si="0"/>
        <v>45652</v>
      </c>
      <c r="J58" s="85"/>
      <c r="K58" s="84"/>
      <c r="L58" s="86"/>
      <c r="M58" s="85"/>
      <c r="N58" s="87"/>
    </row>
    <row r="59" spans="1:14" s="8" customFormat="1" ht="13.5" thickBot="1">
      <c r="A59" s="107">
        <v>801</v>
      </c>
      <c r="B59" s="108"/>
      <c r="C59" s="108"/>
      <c r="D59" s="109" t="s">
        <v>35</v>
      </c>
      <c r="E59" s="110">
        <v>21292327</v>
      </c>
      <c r="F59" s="111">
        <f>SUM(F60,F74,F86,F90,F96,F99,F107)</f>
        <v>229847</v>
      </c>
      <c r="G59" s="111">
        <f>SUM(G60,G74,G86,G90,G96,G99,G107)</f>
        <v>229847</v>
      </c>
      <c r="H59" s="111">
        <f t="shared" si="1"/>
        <v>21292327</v>
      </c>
      <c r="I59" s="111">
        <f t="shared" si="0"/>
        <v>16936489</v>
      </c>
      <c r="J59" s="111">
        <v>9303760</v>
      </c>
      <c r="K59" s="110">
        <v>1749993</v>
      </c>
      <c r="L59" s="112">
        <v>1278117</v>
      </c>
      <c r="M59" s="111"/>
      <c r="N59" s="113">
        <v>4355838</v>
      </c>
    </row>
    <row r="60" spans="1:14" s="8" customFormat="1" ht="12.75">
      <c r="A60" s="72"/>
      <c r="B60" s="101">
        <v>80101</v>
      </c>
      <c r="C60" s="101"/>
      <c r="D60" s="102" t="s">
        <v>25</v>
      </c>
      <c r="E60" s="103">
        <v>9592878</v>
      </c>
      <c r="F60" s="100">
        <f>SUM(F61:F73)</f>
        <v>14289</v>
      </c>
      <c r="G60" s="100">
        <f>SUM(G61:G73)</f>
        <v>14289</v>
      </c>
      <c r="H60" s="100">
        <f t="shared" si="1"/>
        <v>9592878</v>
      </c>
      <c r="I60" s="100">
        <f t="shared" si="0"/>
        <v>7930524</v>
      </c>
      <c r="J60" s="100">
        <v>4897906</v>
      </c>
      <c r="K60" s="103">
        <v>900637</v>
      </c>
      <c r="L60" s="104"/>
      <c r="M60" s="100"/>
      <c r="N60" s="105">
        <v>1662354</v>
      </c>
    </row>
    <row r="61" spans="1:14" s="8" customFormat="1" ht="12.75">
      <c r="A61" s="74"/>
      <c r="B61" s="75"/>
      <c r="C61" s="75">
        <v>4170</v>
      </c>
      <c r="D61" s="78" t="s">
        <v>28</v>
      </c>
      <c r="E61" s="84">
        <v>48300</v>
      </c>
      <c r="F61" s="85">
        <v>4500</v>
      </c>
      <c r="G61" s="85"/>
      <c r="H61" s="85">
        <f t="shared" si="1"/>
        <v>52800</v>
      </c>
      <c r="I61" s="85">
        <f t="shared" si="0"/>
        <v>52800</v>
      </c>
      <c r="J61" s="85"/>
      <c r="K61" s="84"/>
      <c r="L61" s="86"/>
      <c r="M61" s="85"/>
      <c r="N61" s="87"/>
    </row>
    <row r="62" spans="1:14" s="8" customFormat="1" ht="15.75" customHeight="1">
      <c r="A62" s="72"/>
      <c r="B62" s="73"/>
      <c r="C62" s="73">
        <v>4210</v>
      </c>
      <c r="D62" s="78" t="s">
        <v>30</v>
      </c>
      <c r="E62" s="88">
        <v>359287</v>
      </c>
      <c r="F62" s="89">
        <v>1260</v>
      </c>
      <c r="G62" s="89"/>
      <c r="H62" s="89">
        <f t="shared" si="1"/>
        <v>360547</v>
      </c>
      <c r="I62" s="89">
        <f t="shared" si="0"/>
        <v>360547</v>
      </c>
      <c r="J62" s="89"/>
      <c r="K62" s="88"/>
      <c r="L62" s="90"/>
      <c r="M62" s="89"/>
      <c r="N62" s="91"/>
    </row>
    <row r="63" spans="1:14" s="8" customFormat="1" ht="25.5" customHeight="1">
      <c r="A63" s="74"/>
      <c r="B63" s="75"/>
      <c r="C63" s="75">
        <v>4240</v>
      </c>
      <c r="D63" s="78" t="s">
        <v>65</v>
      </c>
      <c r="E63" s="84">
        <v>31891</v>
      </c>
      <c r="F63" s="85">
        <v>579</v>
      </c>
      <c r="G63" s="85"/>
      <c r="H63" s="85">
        <f t="shared" si="1"/>
        <v>32470</v>
      </c>
      <c r="I63" s="85">
        <f t="shared" si="0"/>
        <v>32470</v>
      </c>
      <c r="J63" s="85"/>
      <c r="K63" s="84"/>
      <c r="L63" s="86"/>
      <c r="M63" s="85"/>
      <c r="N63" s="87"/>
    </row>
    <row r="64" spans="1:14" s="8" customFormat="1" ht="12.75">
      <c r="A64" s="72"/>
      <c r="B64" s="73"/>
      <c r="C64" s="73">
        <v>4260</v>
      </c>
      <c r="D64" s="79" t="s">
        <v>66</v>
      </c>
      <c r="E64" s="88">
        <v>281000</v>
      </c>
      <c r="F64" s="89"/>
      <c r="G64" s="89">
        <v>1000</v>
      </c>
      <c r="H64" s="89">
        <f t="shared" si="1"/>
        <v>280000</v>
      </c>
      <c r="I64" s="89">
        <f t="shared" si="0"/>
        <v>280000</v>
      </c>
      <c r="J64" s="89"/>
      <c r="K64" s="88"/>
      <c r="L64" s="90"/>
      <c r="M64" s="89"/>
      <c r="N64" s="91"/>
    </row>
    <row r="65" spans="1:14" s="8" customFormat="1" ht="12.75">
      <c r="A65" s="74"/>
      <c r="B65" s="75"/>
      <c r="C65" s="75">
        <v>4280</v>
      </c>
      <c r="D65" s="78" t="s">
        <v>53</v>
      </c>
      <c r="E65" s="84">
        <v>5600</v>
      </c>
      <c r="F65" s="85"/>
      <c r="G65" s="85">
        <v>200</v>
      </c>
      <c r="H65" s="85">
        <f t="shared" si="1"/>
        <v>5400</v>
      </c>
      <c r="I65" s="85">
        <f t="shared" si="0"/>
        <v>5400</v>
      </c>
      <c r="J65" s="85"/>
      <c r="K65" s="84"/>
      <c r="L65" s="86"/>
      <c r="M65" s="85"/>
      <c r="N65" s="87"/>
    </row>
    <row r="66" spans="1:14" s="8" customFormat="1" ht="12.75">
      <c r="A66" s="72"/>
      <c r="B66" s="73"/>
      <c r="C66" s="73">
        <v>4300</v>
      </c>
      <c r="D66" s="79" t="s">
        <v>24</v>
      </c>
      <c r="E66" s="88">
        <v>179250</v>
      </c>
      <c r="F66" s="89"/>
      <c r="G66" s="89">
        <v>3190</v>
      </c>
      <c r="H66" s="89">
        <f t="shared" si="1"/>
        <v>176060</v>
      </c>
      <c r="I66" s="89">
        <f t="shared" si="0"/>
        <v>176060</v>
      </c>
      <c r="J66" s="89"/>
      <c r="K66" s="88"/>
      <c r="L66" s="90"/>
      <c r="M66" s="89"/>
      <c r="N66" s="91"/>
    </row>
    <row r="67" spans="1:14" s="8" customFormat="1" ht="36">
      <c r="A67" s="74"/>
      <c r="B67" s="75"/>
      <c r="C67" s="75">
        <v>4360</v>
      </c>
      <c r="D67" s="78" t="s">
        <v>54</v>
      </c>
      <c r="E67" s="84">
        <v>2300</v>
      </c>
      <c r="F67" s="85">
        <v>1450</v>
      </c>
      <c r="G67" s="85"/>
      <c r="H67" s="85">
        <f t="shared" si="1"/>
        <v>3750</v>
      </c>
      <c r="I67" s="85">
        <f t="shared" si="0"/>
        <v>3750</v>
      </c>
      <c r="J67" s="85"/>
      <c r="K67" s="84"/>
      <c r="L67" s="86"/>
      <c r="M67" s="85"/>
      <c r="N67" s="87"/>
    </row>
    <row r="68" spans="1:14" s="8" customFormat="1" ht="25.5" customHeight="1">
      <c r="A68" s="72"/>
      <c r="B68" s="73"/>
      <c r="C68" s="73">
        <v>4350</v>
      </c>
      <c r="D68" s="79" t="s">
        <v>67</v>
      </c>
      <c r="E68" s="88">
        <v>4200</v>
      </c>
      <c r="F68" s="89"/>
      <c r="G68" s="89">
        <v>900</v>
      </c>
      <c r="H68" s="89">
        <f t="shared" si="1"/>
        <v>3300</v>
      </c>
      <c r="I68" s="89">
        <f t="shared" si="0"/>
        <v>3300</v>
      </c>
      <c r="J68" s="89"/>
      <c r="K68" s="88"/>
      <c r="L68" s="90"/>
      <c r="M68" s="89"/>
      <c r="N68" s="91"/>
    </row>
    <row r="69" spans="1:14" s="8" customFormat="1" ht="36">
      <c r="A69" s="74"/>
      <c r="B69" s="75"/>
      <c r="C69" s="75">
        <v>4370</v>
      </c>
      <c r="D69" s="78" t="s">
        <v>55</v>
      </c>
      <c r="E69" s="84">
        <v>11500</v>
      </c>
      <c r="F69" s="85"/>
      <c r="G69" s="85">
        <v>1500</v>
      </c>
      <c r="H69" s="85">
        <f t="shared" si="1"/>
        <v>10000</v>
      </c>
      <c r="I69" s="85">
        <f t="shared" si="0"/>
        <v>10000</v>
      </c>
      <c r="J69" s="85"/>
      <c r="K69" s="84"/>
      <c r="L69" s="86"/>
      <c r="M69" s="85"/>
      <c r="N69" s="87"/>
    </row>
    <row r="70" spans="1:14" s="8" customFormat="1" ht="12.75">
      <c r="A70" s="72"/>
      <c r="B70" s="73"/>
      <c r="C70" s="73">
        <v>4410</v>
      </c>
      <c r="D70" s="79" t="s">
        <v>57</v>
      </c>
      <c r="E70" s="88">
        <v>9500</v>
      </c>
      <c r="F70" s="89"/>
      <c r="G70" s="89">
        <v>260</v>
      </c>
      <c r="H70" s="89">
        <f t="shared" si="1"/>
        <v>9240</v>
      </c>
      <c r="I70" s="89">
        <f t="shared" si="0"/>
        <v>9240</v>
      </c>
      <c r="J70" s="89"/>
      <c r="K70" s="88"/>
      <c r="L70" s="90"/>
      <c r="M70" s="89"/>
      <c r="N70" s="91"/>
    </row>
    <row r="71" spans="1:14" s="8" customFormat="1" ht="12.75">
      <c r="A71" s="74"/>
      <c r="B71" s="75"/>
      <c r="C71" s="75">
        <v>4430</v>
      </c>
      <c r="D71" s="78" t="s">
        <v>29</v>
      </c>
      <c r="E71" s="84">
        <v>9005</v>
      </c>
      <c r="F71" s="85"/>
      <c r="G71" s="85">
        <v>7239</v>
      </c>
      <c r="H71" s="85">
        <f t="shared" si="1"/>
        <v>1766</v>
      </c>
      <c r="I71" s="85">
        <f t="shared" si="0"/>
        <v>1766</v>
      </c>
      <c r="J71" s="85"/>
      <c r="K71" s="84"/>
      <c r="L71" s="86"/>
      <c r="M71" s="85"/>
      <c r="N71" s="87"/>
    </row>
    <row r="72" spans="1:14" s="8" customFormat="1" ht="39" customHeight="1">
      <c r="A72" s="72"/>
      <c r="B72" s="73"/>
      <c r="C72" s="73">
        <v>4740</v>
      </c>
      <c r="D72" s="79" t="s">
        <v>68</v>
      </c>
      <c r="E72" s="88">
        <v>4000</v>
      </c>
      <c r="F72" s="89">
        <v>2000</v>
      </c>
      <c r="G72" s="89"/>
      <c r="H72" s="89">
        <f t="shared" si="1"/>
        <v>6000</v>
      </c>
      <c r="I72" s="89">
        <f t="shared" si="0"/>
        <v>6000</v>
      </c>
      <c r="J72" s="89"/>
      <c r="K72" s="88"/>
      <c r="L72" s="90"/>
      <c r="M72" s="89"/>
      <c r="N72" s="91"/>
    </row>
    <row r="73" spans="1:14" s="8" customFormat="1" ht="39.75" customHeight="1">
      <c r="A73" s="74"/>
      <c r="B73" s="75"/>
      <c r="C73" s="75">
        <v>4750</v>
      </c>
      <c r="D73" s="78" t="s">
        <v>60</v>
      </c>
      <c r="E73" s="84">
        <v>10995</v>
      </c>
      <c r="F73" s="85">
        <v>4500</v>
      </c>
      <c r="G73" s="85"/>
      <c r="H73" s="85">
        <f t="shared" si="1"/>
        <v>15495</v>
      </c>
      <c r="I73" s="85">
        <f t="shared" si="0"/>
        <v>15495</v>
      </c>
      <c r="J73" s="85"/>
      <c r="K73" s="84"/>
      <c r="L73" s="86"/>
      <c r="M73" s="85"/>
      <c r="N73" s="87"/>
    </row>
    <row r="74" spans="1:14" s="8" customFormat="1" ht="12.75">
      <c r="A74" s="72"/>
      <c r="B74" s="101">
        <v>80104</v>
      </c>
      <c r="C74" s="101"/>
      <c r="D74" s="102" t="s">
        <v>69</v>
      </c>
      <c r="E74" s="103">
        <v>5898765</v>
      </c>
      <c r="F74" s="100">
        <f>SUM(F75:F85)</f>
        <v>144515</v>
      </c>
      <c r="G74" s="100">
        <f>SUM(G75:G85)</f>
        <v>144515</v>
      </c>
      <c r="H74" s="100">
        <f t="shared" si="1"/>
        <v>5898765</v>
      </c>
      <c r="I74" s="100">
        <f t="shared" si="0"/>
        <v>3297145</v>
      </c>
      <c r="J74" s="100">
        <v>1014183</v>
      </c>
      <c r="K74" s="103">
        <v>202471</v>
      </c>
      <c r="L74" s="104">
        <v>1278117</v>
      </c>
      <c r="M74" s="100"/>
      <c r="N74" s="105">
        <v>2601620</v>
      </c>
    </row>
    <row r="75" spans="1:14" s="8" customFormat="1" ht="12.75">
      <c r="A75" s="74"/>
      <c r="B75" s="75"/>
      <c r="C75" s="75">
        <v>4220</v>
      </c>
      <c r="D75" s="78" t="s">
        <v>78</v>
      </c>
      <c r="E75" s="84">
        <v>220622</v>
      </c>
      <c r="F75" s="85"/>
      <c r="G75" s="85">
        <v>133544</v>
      </c>
      <c r="H75" s="85">
        <f t="shared" si="1"/>
        <v>87078</v>
      </c>
      <c r="I75" s="85">
        <f aca="true" t="shared" si="2" ref="I75:I141">H75-N75</f>
        <v>87078</v>
      </c>
      <c r="J75" s="85"/>
      <c r="K75" s="84"/>
      <c r="L75" s="86"/>
      <c r="M75" s="85"/>
      <c r="N75" s="87"/>
    </row>
    <row r="76" spans="1:14" s="8" customFormat="1" ht="24">
      <c r="A76" s="72"/>
      <c r="B76" s="73"/>
      <c r="C76" s="73">
        <v>4240</v>
      </c>
      <c r="D76" s="78" t="s">
        <v>65</v>
      </c>
      <c r="E76" s="88">
        <v>3000</v>
      </c>
      <c r="F76" s="89">
        <v>2000</v>
      </c>
      <c r="G76" s="89"/>
      <c r="H76" s="89">
        <f t="shared" si="1"/>
        <v>5000</v>
      </c>
      <c r="I76" s="89">
        <f t="shared" si="2"/>
        <v>5000</v>
      </c>
      <c r="J76" s="89"/>
      <c r="K76" s="88"/>
      <c r="L76" s="90"/>
      <c r="M76" s="89"/>
      <c r="N76" s="91"/>
    </row>
    <row r="77" spans="1:14" s="8" customFormat="1" ht="12.75">
      <c r="A77" s="74"/>
      <c r="B77" s="75"/>
      <c r="C77" s="75">
        <v>4260</v>
      </c>
      <c r="D77" s="99" t="s">
        <v>66</v>
      </c>
      <c r="E77" s="84">
        <v>155000</v>
      </c>
      <c r="F77" s="85"/>
      <c r="G77" s="85">
        <v>9273</v>
      </c>
      <c r="H77" s="85">
        <f t="shared" si="1"/>
        <v>145727</v>
      </c>
      <c r="I77" s="85">
        <f t="shared" si="2"/>
        <v>145727</v>
      </c>
      <c r="J77" s="85"/>
      <c r="K77" s="84"/>
      <c r="L77" s="86"/>
      <c r="M77" s="85"/>
      <c r="N77" s="87"/>
    </row>
    <row r="78" spans="1:14" s="8" customFormat="1" ht="12.75">
      <c r="A78" s="72"/>
      <c r="B78" s="73"/>
      <c r="C78" s="73">
        <v>4270</v>
      </c>
      <c r="D78" s="79" t="s">
        <v>52</v>
      </c>
      <c r="E78" s="88">
        <v>1500</v>
      </c>
      <c r="F78" s="89">
        <v>133544</v>
      </c>
      <c r="G78" s="89"/>
      <c r="H78" s="89">
        <f aca="true" t="shared" si="3" ref="H78:H99">E78+F78-G78</f>
        <v>135044</v>
      </c>
      <c r="I78" s="89">
        <f t="shared" si="2"/>
        <v>135044</v>
      </c>
      <c r="J78" s="89"/>
      <c r="K78" s="88"/>
      <c r="L78" s="90"/>
      <c r="M78" s="89"/>
      <c r="N78" s="91"/>
    </row>
    <row r="79" spans="1:14" s="8" customFormat="1" ht="12.75">
      <c r="A79" s="74"/>
      <c r="B79" s="75"/>
      <c r="C79" s="75">
        <v>4280</v>
      </c>
      <c r="D79" s="78" t="s">
        <v>79</v>
      </c>
      <c r="E79" s="84">
        <v>800</v>
      </c>
      <c r="F79" s="85">
        <v>968</v>
      </c>
      <c r="G79" s="85"/>
      <c r="H79" s="85">
        <f t="shared" si="3"/>
        <v>1768</v>
      </c>
      <c r="I79" s="85">
        <f t="shared" si="2"/>
        <v>1768</v>
      </c>
      <c r="J79" s="85"/>
      <c r="K79" s="84"/>
      <c r="L79" s="86"/>
      <c r="M79" s="85"/>
      <c r="N79" s="87"/>
    </row>
    <row r="80" spans="1:14" s="8" customFormat="1" ht="24">
      <c r="A80" s="72"/>
      <c r="B80" s="73"/>
      <c r="C80" s="73">
        <v>4350</v>
      </c>
      <c r="D80" s="79" t="s">
        <v>67</v>
      </c>
      <c r="E80" s="88">
        <v>1500</v>
      </c>
      <c r="F80" s="89">
        <v>900</v>
      </c>
      <c r="G80" s="89"/>
      <c r="H80" s="89">
        <f t="shared" si="3"/>
        <v>2400</v>
      </c>
      <c r="I80" s="89">
        <f t="shared" si="2"/>
        <v>2400</v>
      </c>
      <c r="J80" s="89"/>
      <c r="K80" s="88"/>
      <c r="L80" s="90"/>
      <c r="M80" s="89"/>
      <c r="N80" s="91"/>
    </row>
    <row r="81" spans="1:14" s="8" customFormat="1" ht="36">
      <c r="A81" s="74"/>
      <c r="B81" s="75"/>
      <c r="C81" s="75">
        <v>4360</v>
      </c>
      <c r="D81" s="78" t="s">
        <v>54</v>
      </c>
      <c r="E81" s="84">
        <v>1100</v>
      </c>
      <c r="F81" s="85">
        <v>500</v>
      </c>
      <c r="G81" s="85"/>
      <c r="H81" s="85">
        <f t="shared" si="3"/>
        <v>1600</v>
      </c>
      <c r="I81" s="85">
        <f t="shared" si="2"/>
        <v>1600</v>
      </c>
      <c r="J81" s="85"/>
      <c r="K81" s="84"/>
      <c r="L81" s="86"/>
      <c r="M81" s="85"/>
      <c r="N81" s="87"/>
    </row>
    <row r="82" spans="1:14" s="8" customFormat="1" ht="12.75">
      <c r="A82" s="72"/>
      <c r="B82" s="73"/>
      <c r="C82" s="73">
        <v>4430</v>
      </c>
      <c r="D82" s="79" t="s">
        <v>29</v>
      </c>
      <c r="E82" s="88">
        <v>2000</v>
      </c>
      <c r="F82" s="89"/>
      <c r="G82" s="89">
        <v>1698</v>
      </c>
      <c r="H82" s="89">
        <f t="shared" si="3"/>
        <v>302</v>
      </c>
      <c r="I82" s="89">
        <f t="shared" si="2"/>
        <v>302</v>
      </c>
      <c r="J82" s="89"/>
      <c r="K82" s="88"/>
      <c r="L82" s="90"/>
      <c r="M82" s="89"/>
      <c r="N82" s="91"/>
    </row>
    <row r="83" spans="1:14" s="8" customFormat="1" ht="12.75">
      <c r="A83" s="74"/>
      <c r="B83" s="75"/>
      <c r="C83" s="75">
        <v>4440</v>
      </c>
      <c r="D83" s="78" t="s">
        <v>59</v>
      </c>
      <c r="E83" s="84">
        <v>56415</v>
      </c>
      <c r="F83" s="85">
        <v>4603</v>
      </c>
      <c r="G83" s="85"/>
      <c r="H83" s="85">
        <f t="shared" si="3"/>
        <v>61018</v>
      </c>
      <c r="I83" s="85">
        <f t="shared" si="2"/>
        <v>61018</v>
      </c>
      <c r="J83" s="85"/>
      <c r="K83" s="84"/>
      <c r="L83" s="86"/>
      <c r="M83" s="85"/>
      <c r="N83" s="87"/>
    </row>
    <row r="84" spans="1:14" s="8" customFormat="1" ht="38.25" customHeight="1">
      <c r="A84" s="74"/>
      <c r="B84" s="75"/>
      <c r="C84" s="75">
        <v>4740</v>
      </c>
      <c r="D84" s="79" t="s">
        <v>68</v>
      </c>
      <c r="E84" s="84">
        <v>500</v>
      </c>
      <c r="F84" s="85">
        <v>1000</v>
      </c>
      <c r="G84" s="85"/>
      <c r="H84" s="85">
        <f t="shared" si="3"/>
        <v>1500</v>
      </c>
      <c r="I84" s="85">
        <f t="shared" si="2"/>
        <v>1500</v>
      </c>
      <c r="J84" s="85"/>
      <c r="K84" s="84"/>
      <c r="L84" s="86"/>
      <c r="M84" s="85"/>
      <c r="N84" s="87"/>
    </row>
    <row r="85" spans="1:14" s="8" customFormat="1" ht="36">
      <c r="A85" s="72"/>
      <c r="B85" s="73"/>
      <c r="C85" s="73">
        <v>4750</v>
      </c>
      <c r="D85" s="78" t="s">
        <v>60</v>
      </c>
      <c r="E85" s="88">
        <v>2000</v>
      </c>
      <c r="F85" s="89">
        <v>1000</v>
      </c>
      <c r="G85" s="89"/>
      <c r="H85" s="89">
        <f t="shared" si="3"/>
        <v>3000</v>
      </c>
      <c r="I85" s="89">
        <f t="shared" si="2"/>
        <v>3000</v>
      </c>
      <c r="J85" s="89"/>
      <c r="K85" s="88"/>
      <c r="L85" s="90"/>
      <c r="M85" s="89"/>
      <c r="N85" s="91"/>
    </row>
    <row r="86" spans="1:14" s="8" customFormat="1" ht="12.75">
      <c r="A86" s="74"/>
      <c r="B86" s="140">
        <v>80148</v>
      </c>
      <c r="C86" s="140"/>
      <c r="D86" s="141" t="s">
        <v>70</v>
      </c>
      <c r="E86" s="142">
        <v>264920</v>
      </c>
      <c r="F86" s="143">
        <f>SUM(F87:F89)</f>
        <v>2000</v>
      </c>
      <c r="G86" s="143">
        <f>SUM(G87:G89)</f>
        <v>2000</v>
      </c>
      <c r="H86" s="143">
        <f t="shared" si="3"/>
        <v>264920</v>
      </c>
      <c r="I86" s="143">
        <f t="shared" si="2"/>
        <v>252964</v>
      </c>
      <c r="J86" s="143">
        <v>184742</v>
      </c>
      <c r="K86" s="142">
        <v>34380</v>
      </c>
      <c r="L86" s="144"/>
      <c r="M86" s="143"/>
      <c r="N86" s="145">
        <v>11956</v>
      </c>
    </row>
    <row r="87" spans="1:14" s="8" customFormat="1" ht="27" customHeight="1">
      <c r="A87" s="72"/>
      <c r="B87" s="73"/>
      <c r="C87" s="73">
        <v>3020</v>
      </c>
      <c r="D87" s="79" t="s">
        <v>80</v>
      </c>
      <c r="E87" s="88">
        <v>4000</v>
      </c>
      <c r="F87" s="89"/>
      <c r="G87" s="89">
        <v>2000</v>
      </c>
      <c r="H87" s="89">
        <f t="shared" si="3"/>
        <v>2000</v>
      </c>
      <c r="I87" s="89">
        <f t="shared" si="2"/>
        <v>2000</v>
      </c>
      <c r="J87" s="89"/>
      <c r="K87" s="88"/>
      <c r="L87" s="90"/>
      <c r="M87" s="89"/>
      <c r="N87" s="91"/>
    </row>
    <row r="88" spans="1:14" s="8" customFormat="1" ht="15" customHeight="1">
      <c r="A88" s="74"/>
      <c r="B88" s="75"/>
      <c r="C88" s="75">
        <v>4210</v>
      </c>
      <c r="D88" s="78" t="s">
        <v>30</v>
      </c>
      <c r="E88" s="84">
        <v>12840</v>
      </c>
      <c r="F88" s="85">
        <v>1033</v>
      </c>
      <c r="G88" s="85"/>
      <c r="H88" s="85">
        <f t="shared" si="3"/>
        <v>13873</v>
      </c>
      <c r="I88" s="85">
        <f t="shared" si="2"/>
        <v>13873</v>
      </c>
      <c r="J88" s="85"/>
      <c r="K88" s="84"/>
      <c r="L88" s="86"/>
      <c r="M88" s="85"/>
      <c r="N88" s="87"/>
    </row>
    <row r="89" spans="1:14" s="8" customFormat="1" ht="12.75">
      <c r="A89" s="72"/>
      <c r="B89" s="73"/>
      <c r="C89" s="73">
        <v>4260</v>
      </c>
      <c r="D89" s="79" t="s">
        <v>66</v>
      </c>
      <c r="E89" s="88">
        <v>0</v>
      </c>
      <c r="F89" s="89">
        <v>967</v>
      </c>
      <c r="G89" s="89"/>
      <c r="H89" s="89">
        <f t="shared" si="3"/>
        <v>967</v>
      </c>
      <c r="I89" s="89">
        <f t="shared" si="2"/>
        <v>967</v>
      </c>
      <c r="J89" s="89"/>
      <c r="K89" s="88"/>
      <c r="L89" s="90"/>
      <c r="M89" s="89"/>
      <c r="N89" s="91"/>
    </row>
    <row r="90" spans="1:14" s="8" customFormat="1" ht="12.75">
      <c r="A90" s="120"/>
      <c r="B90" s="140">
        <v>80110</v>
      </c>
      <c r="C90" s="140"/>
      <c r="D90" s="141" t="s">
        <v>71</v>
      </c>
      <c r="E90" s="142">
        <v>3349825</v>
      </c>
      <c r="F90" s="143">
        <f>SUM(F91:F95)</f>
        <v>4314</v>
      </c>
      <c r="G90" s="143">
        <f>SUM(G91:G95)</f>
        <v>4314</v>
      </c>
      <c r="H90" s="143">
        <f t="shared" si="3"/>
        <v>3349825</v>
      </c>
      <c r="I90" s="143">
        <f t="shared" si="2"/>
        <v>3323775</v>
      </c>
      <c r="J90" s="143">
        <v>2180726</v>
      </c>
      <c r="K90" s="142">
        <v>429250</v>
      </c>
      <c r="L90" s="144"/>
      <c r="M90" s="143"/>
      <c r="N90" s="145">
        <v>26050</v>
      </c>
    </row>
    <row r="91" spans="1:14" s="8" customFormat="1" ht="12.75">
      <c r="A91" s="120"/>
      <c r="B91" s="121"/>
      <c r="C91" s="121">
        <v>4260</v>
      </c>
      <c r="D91" s="122" t="s">
        <v>66</v>
      </c>
      <c r="E91" s="123">
        <v>190000</v>
      </c>
      <c r="F91" s="124"/>
      <c r="G91" s="124">
        <v>3000</v>
      </c>
      <c r="H91" s="124">
        <f t="shared" si="3"/>
        <v>187000</v>
      </c>
      <c r="I91" s="124">
        <f t="shared" si="2"/>
        <v>187000</v>
      </c>
      <c r="J91" s="124"/>
      <c r="K91" s="123"/>
      <c r="L91" s="125"/>
      <c r="M91" s="124"/>
      <c r="N91" s="126"/>
    </row>
    <row r="92" spans="1:14" s="8" customFormat="1" ht="12.75">
      <c r="A92" s="120"/>
      <c r="B92" s="121"/>
      <c r="C92" s="121">
        <v>4300</v>
      </c>
      <c r="D92" s="122" t="s">
        <v>24</v>
      </c>
      <c r="E92" s="123">
        <v>35000</v>
      </c>
      <c r="F92" s="124">
        <v>2814</v>
      </c>
      <c r="G92" s="124"/>
      <c r="H92" s="124">
        <f t="shared" si="3"/>
        <v>37814</v>
      </c>
      <c r="I92" s="124">
        <f t="shared" si="2"/>
        <v>37814</v>
      </c>
      <c r="J92" s="124"/>
      <c r="K92" s="123"/>
      <c r="L92" s="125"/>
      <c r="M92" s="124"/>
      <c r="N92" s="126"/>
    </row>
    <row r="93" spans="1:14" s="8" customFormat="1" ht="12.75">
      <c r="A93" s="120"/>
      <c r="B93" s="121"/>
      <c r="C93" s="121">
        <v>4430</v>
      </c>
      <c r="D93" s="122" t="s">
        <v>29</v>
      </c>
      <c r="E93" s="123">
        <v>3000</v>
      </c>
      <c r="F93" s="124"/>
      <c r="G93" s="124">
        <v>1084</v>
      </c>
      <c r="H93" s="124">
        <f t="shared" si="3"/>
        <v>1916</v>
      </c>
      <c r="I93" s="124">
        <f t="shared" si="2"/>
        <v>1916</v>
      </c>
      <c r="J93" s="124"/>
      <c r="K93" s="123"/>
      <c r="L93" s="125"/>
      <c r="M93" s="124"/>
      <c r="N93" s="126"/>
    </row>
    <row r="94" spans="1:14" s="8" customFormat="1" ht="36">
      <c r="A94" s="120"/>
      <c r="B94" s="121"/>
      <c r="C94" s="121">
        <v>4700</v>
      </c>
      <c r="D94" s="122" t="s">
        <v>81</v>
      </c>
      <c r="E94" s="123">
        <v>400</v>
      </c>
      <c r="F94" s="124"/>
      <c r="G94" s="124">
        <v>230</v>
      </c>
      <c r="H94" s="124">
        <f t="shared" si="3"/>
        <v>170</v>
      </c>
      <c r="I94" s="124">
        <f t="shared" si="2"/>
        <v>170</v>
      </c>
      <c r="J94" s="124"/>
      <c r="K94" s="123"/>
      <c r="L94" s="125"/>
      <c r="M94" s="124"/>
      <c r="N94" s="126"/>
    </row>
    <row r="95" spans="1:14" s="8" customFormat="1" ht="36">
      <c r="A95" s="120"/>
      <c r="B95" s="121"/>
      <c r="C95" s="121">
        <v>4750</v>
      </c>
      <c r="D95" s="78" t="s">
        <v>60</v>
      </c>
      <c r="E95" s="123">
        <v>3000</v>
      </c>
      <c r="F95" s="124">
        <v>1500</v>
      </c>
      <c r="G95" s="124"/>
      <c r="H95" s="124">
        <f t="shared" si="3"/>
        <v>4500</v>
      </c>
      <c r="I95" s="124">
        <f t="shared" si="2"/>
        <v>4500</v>
      </c>
      <c r="J95" s="124"/>
      <c r="K95" s="123"/>
      <c r="L95" s="125"/>
      <c r="M95" s="124"/>
      <c r="N95" s="126"/>
    </row>
    <row r="96" spans="1:14" s="8" customFormat="1" ht="12.75">
      <c r="A96" s="120"/>
      <c r="B96" s="140">
        <v>80113</v>
      </c>
      <c r="C96" s="140"/>
      <c r="D96" s="141" t="s">
        <v>72</v>
      </c>
      <c r="E96" s="142">
        <v>726025</v>
      </c>
      <c r="F96" s="143">
        <f>SUM(F97:F98)</f>
        <v>10000</v>
      </c>
      <c r="G96" s="143">
        <f>SUM(G97:G98)</f>
        <v>10000</v>
      </c>
      <c r="H96" s="143">
        <f t="shared" si="3"/>
        <v>726025</v>
      </c>
      <c r="I96" s="143">
        <f t="shared" si="2"/>
        <v>726025</v>
      </c>
      <c r="J96" s="143">
        <v>267969</v>
      </c>
      <c r="K96" s="142">
        <v>46200</v>
      </c>
      <c r="L96" s="144"/>
      <c r="M96" s="143"/>
      <c r="N96" s="145">
        <v>0</v>
      </c>
    </row>
    <row r="97" spans="1:14" s="8" customFormat="1" ht="12.75">
      <c r="A97" s="120"/>
      <c r="B97" s="121"/>
      <c r="C97" s="121">
        <v>4270</v>
      </c>
      <c r="D97" s="122" t="s">
        <v>52</v>
      </c>
      <c r="E97" s="123">
        <v>45000</v>
      </c>
      <c r="F97" s="124">
        <v>10000</v>
      </c>
      <c r="G97" s="124"/>
      <c r="H97" s="124">
        <f t="shared" si="3"/>
        <v>55000</v>
      </c>
      <c r="I97" s="124">
        <f t="shared" si="2"/>
        <v>55000</v>
      </c>
      <c r="J97" s="124"/>
      <c r="K97" s="123"/>
      <c r="L97" s="125"/>
      <c r="M97" s="124"/>
      <c r="N97" s="126"/>
    </row>
    <row r="98" spans="1:14" s="8" customFormat="1" ht="12.75">
      <c r="A98" s="120"/>
      <c r="B98" s="121"/>
      <c r="C98" s="121">
        <v>4300</v>
      </c>
      <c r="D98" s="122" t="s">
        <v>24</v>
      </c>
      <c r="E98" s="123">
        <v>139800</v>
      </c>
      <c r="F98" s="124"/>
      <c r="G98" s="124">
        <v>10000</v>
      </c>
      <c r="H98" s="124">
        <f t="shared" si="3"/>
        <v>129800</v>
      </c>
      <c r="I98" s="124">
        <f t="shared" si="2"/>
        <v>129800</v>
      </c>
      <c r="J98" s="124"/>
      <c r="K98" s="123"/>
      <c r="L98" s="125"/>
      <c r="M98" s="124"/>
      <c r="N98" s="126"/>
    </row>
    <row r="99" spans="1:14" s="8" customFormat="1" ht="29.25" customHeight="1">
      <c r="A99" s="72"/>
      <c r="B99" s="101">
        <v>80114</v>
      </c>
      <c r="C99" s="101"/>
      <c r="D99" s="153" t="s">
        <v>73</v>
      </c>
      <c r="E99" s="103">
        <v>666302</v>
      </c>
      <c r="F99" s="100">
        <f>SUM(F100:F106)</f>
        <v>10409</v>
      </c>
      <c r="G99" s="100">
        <f>SUM(G100:G106)</f>
        <v>10409</v>
      </c>
      <c r="H99" s="100">
        <f t="shared" si="3"/>
        <v>666302</v>
      </c>
      <c r="I99" s="100">
        <f t="shared" si="2"/>
        <v>666302</v>
      </c>
      <c r="J99" s="100">
        <v>446060</v>
      </c>
      <c r="K99" s="103">
        <v>77000</v>
      </c>
      <c r="L99" s="104"/>
      <c r="M99" s="100"/>
      <c r="N99" s="105">
        <v>0</v>
      </c>
    </row>
    <row r="100" spans="1:14" s="8" customFormat="1" ht="24">
      <c r="A100" s="74"/>
      <c r="B100" s="75"/>
      <c r="C100" s="75">
        <v>3020</v>
      </c>
      <c r="D100" s="99" t="s">
        <v>80</v>
      </c>
      <c r="E100" s="84">
        <v>20000</v>
      </c>
      <c r="F100" s="85"/>
      <c r="G100" s="85">
        <v>8909</v>
      </c>
      <c r="H100" s="85">
        <f aca="true" t="shared" si="4" ref="H100:H122">E100+F100-G100</f>
        <v>11091</v>
      </c>
      <c r="I100" s="85">
        <f t="shared" si="2"/>
        <v>11091</v>
      </c>
      <c r="J100" s="85"/>
      <c r="K100" s="84"/>
      <c r="L100" s="86"/>
      <c r="M100" s="85"/>
      <c r="N100" s="87"/>
    </row>
    <row r="101" spans="1:14" s="8" customFormat="1" ht="12.75">
      <c r="A101" s="72"/>
      <c r="B101" s="73"/>
      <c r="C101" s="73">
        <v>4300</v>
      </c>
      <c r="D101" s="79" t="s">
        <v>24</v>
      </c>
      <c r="E101" s="88">
        <v>14000</v>
      </c>
      <c r="F101" s="89">
        <v>1000</v>
      </c>
      <c r="G101" s="89"/>
      <c r="H101" s="89">
        <f t="shared" si="4"/>
        <v>15000</v>
      </c>
      <c r="I101" s="89">
        <f t="shared" si="2"/>
        <v>15000</v>
      </c>
      <c r="J101" s="89"/>
      <c r="K101" s="88"/>
      <c r="L101" s="90"/>
      <c r="M101" s="89"/>
      <c r="N101" s="91"/>
    </row>
    <row r="102" spans="1:14" s="8" customFormat="1" ht="36">
      <c r="A102" s="74"/>
      <c r="B102" s="75"/>
      <c r="C102" s="75">
        <v>4360</v>
      </c>
      <c r="D102" s="78" t="s">
        <v>54</v>
      </c>
      <c r="E102" s="84">
        <v>6000</v>
      </c>
      <c r="F102" s="85">
        <v>2500</v>
      </c>
      <c r="G102" s="85"/>
      <c r="H102" s="85">
        <f t="shared" si="4"/>
        <v>8500</v>
      </c>
      <c r="I102" s="85">
        <f t="shared" si="2"/>
        <v>8500</v>
      </c>
      <c r="J102" s="85"/>
      <c r="K102" s="84"/>
      <c r="L102" s="86"/>
      <c r="M102" s="85"/>
      <c r="N102" s="87"/>
    </row>
    <row r="103" spans="1:14" s="8" customFormat="1" ht="36">
      <c r="A103" s="72"/>
      <c r="B103" s="73"/>
      <c r="C103" s="73">
        <v>4370</v>
      </c>
      <c r="D103" s="78" t="s">
        <v>55</v>
      </c>
      <c r="E103" s="88">
        <v>4000</v>
      </c>
      <c r="F103" s="89"/>
      <c r="G103" s="89">
        <v>1500</v>
      </c>
      <c r="H103" s="89">
        <f t="shared" si="4"/>
        <v>2500</v>
      </c>
      <c r="I103" s="89">
        <f t="shared" si="2"/>
        <v>2500</v>
      </c>
      <c r="J103" s="89"/>
      <c r="K103" s="88"/>
      <c r="L103" s="90"/>
      <c r="M103" s="89"/>
      <c r="N103" s="91"/>
    </row>
    <row r="104" spans="1:14" s="8" customFormat="1" ht="39" customHeight="1">
      <c r="A104" s="74"/>
      <c r="B104" s="75"/>
      <c r="C104" s="75">
        <v>4700</v>
      </c>
      <c r="D104" s="122" t="s">
        <v>81</v>
      </c>
      <c r="E104" s="84">
        <v>3000</v>
      </c>
      <c r="F104" s="85">
        <v>1209</v>
      </c>
      <c r="G104" s="85"/>
      <c r="H104" s="85">
        <f t="shared" si="4"/>
        <v>4209</v>
      </c>
      <c r="I104" s="85">
        <f t="shared" si="2"/>
        <v>4209</v>
      </c>
      <c r="J104" s="85"/>
      <c r="K104" s="84"/>
      <c r="L104" s="86"/>
      <c r="M104" s="85"/>
      <c r="N104" s="87"/>
    </row>
    <row r="105" spans="1:14" s="8" customFormat="1" ht="39.75" customHeight="1">
      <c r="A105" s="72"/>
      <c r="B105" s="73"/>
      <c r="C105" s="73">
        <v>4740</v>
      </c>
      <c r="D105" s="79" t="s">
        <v>68</v>
      </c>
      <c r="E105" s="88">
        <v>1500</v>
      </c>
      <c r="F105" s="89">
        <v>700</v>
      </c>
      <c r="G105" s="89"/>
      <c r="H105" s="89">
        <f t="shared" si="4"/>
        <v>2200</v>
      </c>
      <c r="I105" s="89">
        <f t="shared" si="2"/>
        <v>2200</v>
      </c>
      <c r="J105" s="89"/>
      <c r="K105" s="88"/>
      <c r="L105" s="90"/>
      <c r="M105" s="89"/>
      <c r="N105" s="91"/>
    </row>
    <row r="106" spans="1:14" s="8" customFormat="1" ht="36">
      <c r="A106" s="74"/>
      <c r="B106" s="75"/>
      <c r="C106" s="75">
        <v>4750</v>
      </c>
      <c r="D106" s="78" t="s">
        <v>60</v>
      </c>
      <c r="E106" s="84">
        <v>17500</v>
      </c>
      <c r="F106" s="85">
        <v>5000</v>
      </c>
      <c r="G106" s="85"/>
      <c r="H106" s="85">
        <f t="shared" si="4"/>
        <v>22500</v>
      </c>
      <c r="I106" s="85">
        <f t="shared" si="2"/>
        <v>22500</v>
      </c>
      <c r="J106" s="85"/>
      <c r="K106" s="84"/>
      <c r="L106" s="86"/>
      <c r="M106" s="85"/>
      <c r="N106" s="87"/>
    </row>
    <row r="107" spans="1:14" s="8" customFormat="1" ht="12.75">
      <c r="A107" s="72"/>
      <c r="B107" s="101">
        <v>80195</v>
      </c>
      <c r="C107" s="101"/>
      <c r="D107" s="102" t="s">
        <v>25</v>
      </c>
      <c r="E107" s="103">
        <v>432497</v>
      </c>
      <c r="F107" s="100">
        <f>SUM(F108:F113)</f>
        <v>44320</v>
      </c>
      <c r="G107" s="100">
        <f>SUM(G108:G113)</f>
        <v>44320</v>
      </c>
      <c r="H107" s="100">
        <f t="shared" si="4"/>
        <v>432497</v>
      </c>
      <c r="I107" s="100">
        <f t="shared" si="2"/>
        <v>378639</v>
      </c>
      <c r="J107" s="100">
        <v>77336</v>
      </c>
      <c r="K107" s="103">
        <v>13500</v>
      </c>
      <c r="L107" s="104"/>
      <c r="M107" s="100"/>
      <c r="N107" s="105">
        <v>53858</v>
      </c>
    </row>
    <row r="108" spans="1:14" s="8" customFormat="1" ht="15" customHeight="1">
      <c r="A108" s="74"/>
      <c r="B108" s="75"/>
      <c r="C108" s="75">
        <v>4210</v>
      </c>
      <c r="D108" s="78" t="s">
        <v>30</v>
      </c>
      <c r="E108" s="84">
        <v>107858</v>
      </c>
      <c r="F108" s="85">
        <v>40820</v>
      </c>
      <c r="G108" s="85"/>
      <c r="H108" s="85">
        <f t="shared" si="4"/>
        <v>148678</v>
      </c>
      <c r="I108" s="85">
        <f t="shared" si="2"/>
        <v>148678</v>
      </c>
      <c r="J108" s="85"/>
      <c r="K108" s="84"/>
      <c r="L108" s="86"/>
      <c r="M108" s="85"/>
      <c r="N108" s="87"/>
    </row>
    <row r="109" spans="1:14" s="8" customFormat="1" ht="15" customHeight="1">
      <c r="A109" s="72"/>
      <c r="B109" s="73"/>
      <c r="C109" s="73">
        <v>4260</v>
      </c>
      <c r="D109" s="79" t="s">
        <v>66</v>
      </c>
      <c r="E109" s="88">
        <v>50000</v>
      </c>
      <c r="F109" s="89"/>
      <c r="G109" s="89">
        <v>30000</v>
      </c>
      <c r="H109" s="89">
        <f t="shared" si="4"/>
        <v>20000</v>
      </c>
      <c r="I109" s="89">
        <f t="shared" si="2"/>
        <v>20000</v>
      </c>
      <c r="J109" s="89"/>
      <c r="K109" s="88"/>
      <c r="L109" s="90"/>
      <c r="M109" s="89"/>
      <c r="N109" s="91"/>
    </row>
    <row r="110" spans="1:14" s="8" customFormat="1" ht="15" customHeight="1">
      <c r="A110" s="74"/>
      <c r="B110" s="75"/>
      <c r="C110" s="75">
        <v>4360</v>
      </c>
      <c r="D110" s="78" t="s">
        <v>54</v>
      </c>
      <c r="E110" s="84">
        <v>3600</v>
      </c>
      <c r="F110" s="85"/>
      <c r="G110" s="85">
        <v>3000</v>
      </c>
      <c r="H110" s="85">
        <f t="shared" si="4"/>
        <v>600</v>
      </c>
      <c r="I110" s="85">
        <f t="shared" si="2"/>
        <v>600</v>
      </c>
      <c r="J110" s="85"/>
      <c r="K110" s="84"/>
      <c r="L110" s="86"/>
      <c r="M110" s="85"/>
      <c r="N110" s="87"/>
    </row>
    <row r="111" spans="1:14" s="8" customFormat="1" ht="15" customHeight="1">
      <c r="A111" s="72"/>
      <c r="B111" s="73"/>
      <c r="C111" s="73">
        <v>4410</v>
      </c>
      <c r="D111" s="79" t="s">
        <v>57</v>
      </c>
      <c r="E111" s="88">
        <v>3000</v>
      </c>
      <c r="F111" s="89"/>
      <c r="G111" s="89">
        <v>1320</v>
      </c>
      <c r="H111" s="89">
        <f t="shared" si="4"/>
        <v>1680</v>
      </c>
      <c r="I111" s="89">
        <f t="shared" si="2"/>
        <v>1680</v>
      </c>
      <c r="J111" s="89"/>
      <c r="K111" s="88"/>
      <c r="L111" s="90"/>
      <c r="M111" s="89"/>
      <c r="N111" s="91"/>
    </row>
    <row r="112" spans="1:14" s="8" customFormat="1" ht="15" customHeight="1">
      <c r="A112" s="74"/>
      <c r="B112" s="75"/>
      <c r="C112" s="75">
        <v>4430</v>
      </c>
      <c r="D112" s="78" t="s">
        <v>58</v>
      </c>
      <c r="E112" s="84">
        <v>10000</v>
      </c>
      <c r="F112" s="85"/>
      <c r="G112" s="85">
        <v>10000</v>
      </c>
      <c r="H112" s="85">
        <f t="shared" si="4"/>
        <v>0</v>
      </c>
      <c r="I112" s="85">
        <f t="shared" si="2"/>
        <v>0</v>
      </c>
      <c r="J112" s="85"/>
      <c r="K112" s="84"/>
      <c r="L112" s="86"/>
      <c r="M112" s="85"/>
      <c r="N112" s="87"/>
    </row>
    <row r="113" spans="1:14" s="8" customFormat="1" ht="42" customHeight="1" thickBot="1">
      <c r="A113" s="72"/>
      <c r="B113" s="73"/>
      <c r="C113" s="73">
        <v>4700</v>
      </c>
      <c r="D113" s="122" t="s">
        <v>81</v>
      </c>
      <c r="E113" s="88">
        <v>0</v>
      </c>
      <c r="F113" s="89">
        <v>3500</v>
      </c>
      <c r="G113" s="89"/>
      <c r="H113" s="89">
        <f t="shared" si="4"/>
        <v>3500</v>
      </c>
      <c r="I113" s="89">
        <f t="shared" si="2"/>
        <v>3500</v>
      </c>
      <c r="J113" s="89"/>
      <c r="K113" s="88"/>
      <c r="L113" s="90"/>
      <c r="M113" s="89"/>
      <c r="N113" s="91"/>
    </row>
    <row r="114" spans="1:14" s="8" customFormat="1" ht="13.5" customHeight="1" thickBot="1">
      <c r="A114" s="76">
        <v>852</v>
      </c>
      <c r="B114" s="58"/>
      <c r="C114" s="58"/>
      <c r="D114" s="59" t="s">
        <v>36</v>
      </c>
      <c r="E114" s="60">
        <v>6098033</v>
      </c>
      <c r="F114" s="61">
        <f>SUM(F115,F120,F123,F125)</f>
        <v>429</v>
      </c>
      <c r="G114" s="61">
        <f>SUM(G115,G120,G123,G125)</f>
        <v>80868</v>
      </c>
      <c r="H114" s="61">
        <f t="shared" si="4"/>
        <v>6017594</v>
      </c>
      <c r="I114" s="61">
        <f t="shared" si="2"/>
        <v>5805560</v>
      </c>
      <c r="J114" s="61">
        <v>749373</v>
      </c>
      <c r="K114" s="60">
        <v>146450</v>
      </c>
      <c r="L114" s="62">
        <v>135395</v>
      </c>
      <c r="M114" s="61"/>
      <c r="N114" s="63">
        <v>212034</v>
      </c>
    </row>
    <row r="115" spans="1:14" s="8" customFormat="1" ht="15" customHeight="1">
      <c r="A115" s="146"/>
      <c r="B115" s="101">
        <v>85203</v>
      </c>
      <c r="C115" s="101"/>
      <c r="D115" s="102" t="s">
        <v>82</v>
      </c>
      <c r="E115" s="103">
        <v>140809</v>
      </c>
      <c r="F115" s="100">
        <f>SUM(F116:F119)</f>
        <v>256</v>
      </c>
      <c r="G115" s="100">
        <f>SUM(G116:G119)</f>
        <v>256</v>
      </c>
      <c r="H115" s="100">
        <f t="shared" si="4"/>
        <v>140809</v>
      </c>
      <c r="I115" s="100">
        <f t="shared" si="2"/>
        <v>128775</v>
      </c>
      <c r="J115" s="100">
        <v>20567</v>
      </c>
      <c r="K115" s="103">
        <v>4430</v>
      </c>
      <c r="L115" s="104"/>
      <c r="M115" s="100"/>
      <c r="N115" s="105">
        <v>12034</v>
      </c>
    </row>
    <row r="116" spans="1:14" s="8" customFormat="1" ht="27" customHeight="1">
      <c r="A116" s="120"/>
      <c r="B116" s="121"/>
      <c r="C116" s="121">
        <v>4010</v>
      </c>
      <c r="D116" s="122" t="s">
        <v>49</v>
      </c>
      <c r="E116" s="123">
        <v>20317</v>
      </c>
      <c r="F116" s="124">
        <v>250</v>
      </c>
      <c r="G116" s="124"/>
      <c r="H116" s="124">
        <f t="shared" si="4"/>
        <v>20567</v>
      </c>
      <c r="I116" s="124">
        <f t="shared" si="2"/>
        <v>20567</v>
      </c>
      <c r="J116" s="124">
        <v>20567</v>
      </c>
      <c r="K116" s="123"/>
      <c r="L116" s="125"/>
      <c r="M116" s="124"/>
      <c r="N116" s="126"/>
    </row>
    <row r="117" spans="1:14" s="8" customFormat="1" ht="25.5" customHeight="1">
      <c r="A117" s="146"/>
      <c r="B117" s="147"/>
      <c r="C117" s="147">
        <v>4110</v>
      </c>
      <c r="D117" s="148" t="s">
        <v>41</v>
      </c>
      <c r="E117" s="149">
        <v>3952</v>
      </c>
      <c r="F117" s="150"/>
      <c r="G117" s="150">
        <v>59</v>
      </c>
      <c r="H117" s="150">
        <f t="shared" si="4"/>
        <v>3893</v>
      </c>
      <c r="I117" s="150">
        <f t="shared" si="2"/>
        <v>3893</v>
      </c>
      <c r="J117" s="150"/>
      <c r="K117" s="149">
        <v>3893</v>
      </c>
      <c r="L117" s="151"/>
      <c r="M117" s="150"/>
      <c r="N117" s="152"/>
    </row>
    <row r="118" spans="1:14" s="8" customFormat="1" ht="14.25" customHeight="1">
      <c r="A118" s="120"/>
      <c r="B118" s="121"/>
      <c r="C118" s="121">
        <v>4120</v>
      </c>
      <c r="D118" s="122" t="s">
        <v>37</v>
      </c>
      <c r="E118" s="123">
        <v>531</v>
      </c>
      <c r="F118" s="124">
        <v>6</v>
      </c>
      <c r="G118" s="124"/>
      <c r="H118" s="124">
        <f t="shared" si="4"/>
        <v>537</v>
      </c>
      <c r="I118" s="124">
        <f t="shared" si="2"/>
        <v>537</v>
      </c>
      <c r="J118" s="124"/>
      <c r="K118" s="123">
        <v>537</v>
      </c>
      <c r="L118" s="125"/>
      <c r="M118" s="124"/>
      <c r="N118" s="126"/>
    </row>
    <row r="119" spans="1:14" s="8" customFormat="1" ht="14.25" customHeight="1">
      <c r="A119" s="120"/>
      <c r="B119" s="121"/>
      <c r="C119" s="121">
        <v>4170</v>
      </c>
      <c r="D119" s="122" t="s">
        <v>83</v>
      </c>
      <c r="E119" s="123">
        <v>13999</v>
      </c>
      <c r="F119" s="124"/>
      <c r="G119" s="124">
        <v>197</v>
      </c>
      <c r="H119" s="124">
        <f t="shared" si="4"/>
        <v>13802</v>
      </c>
      <c r="I119" s="124">
        <f t="shared" si="2"/>
        <v>13802</v>
      </c>
      <c r="J119" s="124"/>
      <c r="K119" s="123"/>
      <c r="L119" s="125"/>
      <c r="M119" s="124"/>
      <c r="N119" s="126"/>
    </row>
    <row r="120" spans="1:14" s="8" customFormat="1" ht="77.25" customHeight="1">
      <c r="A120" s="72"/>
      <c r="B120" s="64">
        <v>85212</v>
      </c>
      <c r="C120" s="64"/>
      <c r="D120" s="65" t="s">
        <v>74</v>
      </c>
      <c r="E120" s="66">
        <v>3627159</v>
      </c>
      <c r="F120" s="67">
        <f>SUM(F121:F122)</f>
        <v>0</v>
      </c>
      <c r="G120" s="67">
        <f>SUM(G121:G122)</f>
        <v>72654</v>
      </c>
      <c r="H120" s="67">
        <f t="shared" si="4"/>
        <v>3554505</v>
      </c>
      <c r="I120" s="67">
        <f t="shared" si="2"/>
        <v>3554505</v>
      </c>
      <c r="J120" s="67">
        <v>77986</v>
      </c>
      <c r="K120" s="66">
        <v>13200</v>
      </c>
      <c r="L120" s="68"/>
      <c r="M120" s="67"/>
      <c r="N120" s="69">
        <v>0</v>
      </c>
    </row>
    <row r="121" spans="1:14" s="8" customFormat="1" ht="15" customHeight="1">
      <c r="A121" s="92"/>
      <c r="B121" s="93"/>
      <c r="C121" s="93">
        <v>3110</v>
      </c>
      <c r="D121" s="94" t="s">
        <v>38</v>
      </c>
      <c r="E121" s="95">
        <v>3497484</v>
      </c>
      <c r="F121" s="96"/>
      <c r="G121" s="96">
        <v>70475</v>
      </c>
      <c r="H121" s="96">
        <f t="shared" si="4"/>
        <v>3427009</v>
      </c>
      <c r="I121" s="96">
        <f t="shared" si="2"/>
        <v>3427009</v>
      </c>
      <c r="J121" s="96"/>
      <c r="K121" s="95"/>
      <c r="L121" s="97"/>
      <c r="M121" s="96"/>
      <c r="N121" s="98"/>
    </row>
    <row r="122" spans="1:14" s="8" customFormat="1" ht="18" customHeight="1">
      <c r="A122" s="92"/>
      <c r="B122" s="93"/>
      <c r="C122" s="93">
        <v>4210</v>
      </c>
      <c r="D122" s="78" t="s">
        <v>30</v>
      </c>
      <c r="E122" s="95">
        <v>7703</v>
      </c>
      <c r="F122" s="96"/>
      <c r="G122" s="96">
        <v>2179</v>
      </c>
      <c r="H122" s="96">
        <f t="shared" si="4"/>
        <v>5524</v>
      </c>
      <c r="I122" s="96">
        <f t="shared" si="2"/>
        <v>5524</v>
      </c>
      <c r="J122" s="96"/>
      <c r="K122" s="95"/>
      <c r="L122" s="97"/>
      <c r="M122" s="96"/>
      <c r="N122" s="98"/>
    </row>
    <row r="123" spans="1:14" s="8" customFormat="1" ht="88.5" customHeight="1">
      <c r="A123" s="92"/>
      <c r="B123" s="114">
        <v>85213</v>
      </c>
      <c r="C123" s="114"/>
      <c r="D123" s="115" t="s">
        <v>39</v>
      </c>
      <c r="E123" s="116">
        <v>15700</v>
      </c>
      <c r="F123" s="117">
        <f>SUM(F124)</f>
        <v>173</v>
      </c>
      <c r="G123" s="117">
        <f>SUM(G124)</f>
        <v>4273</v>
      </c>
      <c r="H123" s="117">
        <f aca="true" t="shared" si="5" ref="H123:H149">E123+F123-G123</f>
        <v>11600</v>
      </c>
      <c r="I123" s="117">
        <f t="shared" si="2"/>
        <v>11600</v>
      </c>
      <c r="J123" s="117">
        <v>0</v>
      </c>
      <c r="K123" s="116">
        <v>11600</v>
      </c>
      <c r="L123" s="118"/>
      <c r="M123" s="117"/>
      <c r="N123" s="119">
        <v>0</v>
      </c>
    </row>
    <row r="124" spans="1:14" s="8" customFormat="1" ht="26.25" customHeight="1">
      <c r="A124" s="92"/>
      <c r="B124" s="93"/>
      <c r="C124" s="93">
        <v>4130</v>
      </c>
      <c r="D124" s="99" t="s">
        <v>84</v>
      </c>
      <c r="E124" s="95">
        <v>15700</v>
      </c>
      <c r="F124" s="96">
        <v>173</v>
      </c>
      <c r="G124" s="96">
        <v>4273</v>
      </c>
      <c r="H124" s="96">
        <f t="shared" si="5"/>
        <v>11600</v>
      </c>
      <c r="I124" s="96">
        <f t="shared" si="2"/>
        <v>11600</v>
      </c>
      <c r="J124" s="96"/>
      <c r="K124" s="95">
        <v>11600</v>
      </c>
      <c r="L124" s="97"/>
      <c r="M124" s="96"/>
      <c r="N124" s="98"/>
    </row>
    <row r="125" spans="1:14" s="8" customFormat="1" ht="41.25" customHeight="1">
      <c r="A125" s="92"/>
      <c r="B125" s="114">
        <v>85214</v>
      </c>
      <c r="C125" s="114"/>
      <c r="D125" s="115" t="s">
        <v>40</v>
      </c>
      <c r="E125" s="116">
        <v>338500</v>
      </c>
      <c r="F125" s="117">
        <f>SUM(F126)</f>
        <v>0</v>
      </c>
      <c r="G125" s="117">
        <f>SUM(G126)</f>
        <v>3685</v>
      </c>
      <c r="H125" s="117">
        <f t="shared" si="5"/>
        <v>334815</v>
      </c>
      <c r="I125" s="117">
        <f t="shared" si="2"/>
        <v>334815</v>
      </c>
      <c r="J125" s="117">
        <v>0</v>
      </c>
      <c r="K125" s="116">
        <v>0</v>
      </c>
      <c r="L125" s="118"/>
      <c r="M125" s="117"/>
      <c r="N125" s="119">
        <v>0</v>
      </c>
    </row>
    <row r="126" spans="1:14" s="8" customFormat="1" ht="13.5" customHeight="1" thickBot="1">
      <c r="A126" s="92"/>
      <c r="B126" s="93"/>
      <c r="C126" s="93">
        <v>3110</v>
      </c>
      <c r="D126" s="94" t="s">
        <v>38</v>
      </c>
      <c r="E126" s="95">
        <v>338500</v>
      </c>
      <c r="F126" s="96"/>
      <c r="G126" s="96">
        <v>3685</v>
      </c>
      <c r="H126" s="96">
        <f t="shared" si="5"/>
        <v>334815</v>
      </c>
      <c r="I126" s="96">
        <f t="shared" si="2"/>
        <v>334815</v>
      </c>
      <c r="J126" s="96"/>
      <c r="K126" s="95"/>
      <c r="L126" s="97"/>
      <c r="M126" s="96"/>
      <c r="N126" s="98"/>
    </row>
    <row r="127" spans="1:14" s="8" customFormat="1" ht="25.5" customHeight="1" thickBot="1">
      <c r="A127" s="107">
        <v>854</v>
      </c>
      <c r="B127" s="108"/>
      <c r="C127" s="108"/>
      <c r="D127" s="109" t="s">
        <v>75</v>
      </c>
      <c r="E127" s="110">
        <v>662110</v>
      </c>
      <c r="F127" s="111">
        <f>SUM(F128,F130,F132)</f>
        <v>74246</v>
      </c>
      <c r="G127" s="111">
        <f>SUM(G128,G130,G132)</f>
        <v>74246</v>
      </c>
      <c r="H127" s="111">
        <f t="shared" si="5"/>
        <v>662110</v>
      </c>
      <c r="I127" s="111">
        <f t="shared" si="2"/>
        <v>662110</v>
      </c>
      <c r="J127" s="111">
        <v>281984</v>
      </c>
      <c r="K127" s="110">
        <v>58440</v>
      </c>
      <c r="L127" s="112">
        <v>0</v>
      </c>
      <c r="M127" s="111"/>
      <c r="N127" s="113">
        <v>0</v>
      </c>
    </row>
    <row r="128" spans="1:14" s="154" customFormat="1" ht="50.25" customHeight="1">
      <c r="A128" s="146"/>
      <c r="B128" s="64">
        <v>85412</v>
      </c>
      <c r="C128" s="64"/>
      <c r="D128" s="65" t="s">
        <v>88</v>
      </c>
      <c r="E128" s="66">
        <v>60000</v>
      </c>
      <c r="F128" s="67">
        <f>SUM(F129)</f>
        <v>0</v>
      </c>
      <c r="G128" s="67">
        <f>SUM(G129)</f>
        <v>1456</v>
      </c>
      <c r="H128" s="67">
        <f t="shared" si="5"/>
        <v>58544</v>
      </c>
      <c r="I128" s="67">
        <f t="shared" si="2"/>
        <v>58544</v>
      </c>
      <c r="J128" s="67">
        <v>0</v>
      </c>
      <c r="K128" s="66">
        <v>0</v>
      </c>
      <c r="L128" s="68"/>
      <c r="M128" s="67"/>
      <c r="N128" s="69">
        <v>0</v>
      </c>
    </row>
    <row r="129" spans="1:14" s="154" customFormat="1" ht="14.25" customHeight="1">
      <c r="A129" s="120"/>
      <c r="B129" s="121"/>
      <c r="C129" s="121">
        <v>4300</v>
      </c>
      <c r="D129" s="122" t="s">
        <v>24</v>
      </c>
      <c r="E129" s="123">
        <v>2293</v>
      </c>
      <c r="F129" s="124"/>
      <c r="G129" s="124">
        <v>1456</v>
      </c>
      <c r="H129" s="124">
        <f t="shared" si="5"/>
        <v>837</v>
      </c>
      <c r="I129" s="124">
        <f t="shared" si="2"/>
        <v>837</v>
      </c>
      <c r="J129" s="124"/>
      <c r="K129" s="123"/>
      <c r="L129" s="125"/>
      <c r="M129" s="124"/>
      <c r="N129" s="126"/>
    </row>
    <row r="130" spans="1:14" s="154" customFormat="1" ht="14.25" customHeight="1">
      <c r="A130" s="146"/>
      <c r="B130" s="64">
        <v>85415</v>
      </c>
      <c r="C130" s="64"/>
      <c r="D130" s="65" t="s">
        <v>89</v>
      </c>
      <c r="E130" s="66">
        <v>116476</v>
      </c>
      <c r="F130" s="67">
        <f>SUM(F131)</f>
        <v>16046</v>
      </c>
      <c r="G130" s="67">
        <f>SUM(G131)</f>
        <v>0</v>
      </c>
      <c r="H130" s="67">
        <f t="shared" si="5"/>
        <v>132522</v>
      </c>
      <c r="I130" s="67">
        <f t="shared" si="2"/>
        <v>132522</v>
      </c>
      <c r="J130" s="67">
        <v>0</v>
      </c>
      <c r="K130" s="66">
        <v>0</v>
      </c>
      <c r="L130" s="68"/>
      <c r="M130" s="67"/>
      <c r="N130" s="69">
        <v>0</v>
      </c>
    </row>
    <row r="131" spans="1:14" s="154" customFormat="1" ht="13.5" customHeight="1">
      <c r="A131" s="120"/>
      <c r="B131" s="121"/>
      <c r="C131" s="121">
        <v>3260</v>
      </c>
      <c r="D131" s="122" t="s">
        <v>90</v>
      </c>
      <c r="E131" s="123">
        <v>116476</v>
      </c>
      <c r="F131" s="124">
        <v>16046</v>
      </c>
      <c r="G131" s="124"/>
      <c r="H131" s="124">
        <f t="shared" si="5"/>
        <v>132522</v>
      </c>
      <c r="I131" s="124">
        <f t="shared" si="2"/>
        <v>132522</v>
      </c>
      <c r="J131" s="124"/>
      <c r="K131" s="123"/>
      <c r="L131" s="125"/>
      <c r="M131" s="124"/>
      <c r="N131" s="126"/>
    </row>
    <row r="132" spans="1:14" s="8" customFormat="1" ht="15" customHeight="1">
      <c r="A132" s="72"/>
      <c r="B132" s="101">
        <v>85495</v>
      </c>
      <c r="C132" s="101"/>
      <c r="D132" s="102" t="s">
        <v>25</v>
      </c>
      <c r="E132" s="103">
        <v>83457</v>
      </c>
      <c r="F132" s="100">
        <f>SUM(F133:F140)</f>
        <v>58200</v>
      </c>
      <c r="G132" s="100">
        <f>SUM(G133:G140)</f>
        <v>72790</v>
      </c>
      <c r="H132" s="100">
        <f t="shared" si="5"/>
        <v>68867</v>
      </c>
      <c r="I132" s="100">
        <f t="shared" si="2"/>
        <v>68867</v>
      </c>
      <c r="J132" s="100">
        <v>0</v>
      </c>
      <c r="K132" s="103">
        <v>90</v>
      </c>
      <c r="L132" s="104"/>
      <c r="M132" s="100"/>
      <c r="N132" s="105">
        <v>0</v>
      </c>
    </row>
    <row r="133" spans="1:14" s="8" customFormat="1" ht="25.5" customHeight="1">
      <c r="A133" s="74"/>
      <c r="B133" s="75"/>
      <c r="C133" s="75">
        <v>3020</v>
      </c>
      <c r="D133" s="99" t="s">
        <v>80</v>
      </c>
      <c r="E133" s="84">
        <v>4800</v>
      </c>
      <c r="F133" s="85"/>
      <c r="G133" s="85">
        <v>4800</v>
      </c>
      <c r="H133" s="85">
        <f t="shared" si="5"/>
        <v>0</v>
      </c>
      <c r="I133" s="85">
        <f t="shared" si="2"/>
        <v>0</v>
      </c>
      <c r="J133" s="85"/>
      <c r="K133" s="84"/>
      <c r="L133" s="86"/>
      <c r="M133" s="85"/>
      <c r="N133" s="87"/>
    </row>
    <row r="134" spans="1:14" s="8" customFormat="1" ht="25.5" customHeight="1">
      <c r="A134" s="72"/>
      <c r="B134" s="73"/>
      <c r="C134" s="73">
        <v>4010</v>
      </c>
      <c r="D134" s="79" t="s">
        <v>49</v>
      </c>
      <c r="E134" s="88">
        <v>51678</v>
      </c>
      <c r="F134" s="89"/>
      <c r="G134" s="89">
        <v>51678</v>
      </c>
      <c r="H134" s="89">
        <f t="shared" si="5"/>
        <v>0</v>
      </c>
      <c r="I134" s="89">
        <f t="shared" si="2"/>
        <v>0</v>
      </c>
      <c r="J134" s="89">
        <v>0</v>
      </c>
      <c r="K134" s="88"/>
      <c r="L134" s="90"/>
      <c r="M134" s="89"/>
      <c r="N134" s="91"/>
    </row>
    <row r="135" spans="1:14" s="8" customFormat="1" ht="25.5" customHeight="1">
      <c r="A135" s="74"/>
      <c r="B135" s="75"/>
      <c r="C135" s="75">
        <v>4110</v>
      </c>
      <c r="D135" s="78" t="s">
        <v>41</v>
      </c>
      <c r="E135" s="84">
        <v>9000</v>
      </c>
      <c r="F135" s="85"/>
      <c r="G135" s="85">
        <v>8923</v>
      </c>
      <c r="H135" s="85">
        <f t="shared" si="5"/>
        <v>77</v>
      </c>
      <c r="I135" s="85">
        <f t="shared" si="2"/>
        <v>77</v>
      </c>
      <c r="J135" s="85"/>
      <c r="K135" s="84">
        <v>77</v>
      </c>
      <c r="L135" s="86"/>
      <c r="M135" s="85"/>
      <c r="N135" s="87"/>
    </row>
    <row r="136" spans="1:14" s="8" customFormat="1" ht="14.25" customHeight="1">
      <c r="A136" s="74"/>
      <c r="B136" s="75"/>
      <c r="C136" s="75">
        <v>4120</v>
      </c>
      <c r="D136" s="78" t="s">
        <v>37</v>
      </c>
      <c r="E136" s="84">
        <v>1400</v>
      </c>
      <c r="F136" s="85"/>
      <c r="G136" s="85">
        <v>1387</v>
      </c>
      <c r="H136" s="85">
        <f t="shared" si="5"/>
        <v>13</v>
      </c>
      <c r="I136" s="85">
        <f t="shared" si="2"/>
        <v>13</v>
      </c>
      <c r="J136" s="85"/>
      <c r="K136" s="84">
        <v>13</v>
      </c>
      <c r="L136" s="86"/>
      <c r="M136" s="85"/>
      <c r="N136" s="87"/>
    </row>
    <row r="137" spans="1:14" s="8" customFormat="1" ht="14.25" customHeight="1">
      <c r="A137" s="74"/>
      <c r="B137" s="75"/>
      <c r="C137" s="75">
        <v>4170</v>
      </c>
      <c r="D137" s="78" t="s">
        <v>28</v>
      </c>
      <c r="E137" s="84">
        <v>2000</v>
      </c>
      <c r="F137" s="85"/>
      <c r="G137" s="85">
        <v>1502</v>
      </c>
      <c r="H137" s="85">
        <f t="shared" si="5"/>
        <v>498</v>
      </c>
      <c r="I137" s="85">
        <f t="shared" si="2"/>
        <v>498</v>
      </c>
      <c r="J137" s="85"/>
      <c r="K137" s="84"/>
      <c r="L137" s="86"/>
      <c r="M137" s="85"/>
      <c r="N137" s="87"/>
    </row>
    <row r="138" spans="1:14" s="8" customFormat="1" ht="15.75" customHeight="1">
      <c r="A138" s="72"/>
      <c r="B138" s="73"/>
      <c r="C138" s="73">
        <v>4260</v>
      </c>
      <c r="D138" s="79" t="s">
        <v>66</v>
      </c>
      <c r="E138" s="88">
        <v>5000</v>
      </c>
      <c r="F138" s="89"/>
      <c r="G138" s="89">
        <v>4500</v>
      </c>
      <c r="H138" s="89">
        <f t="shared" si="5"/>
        <v>500</v>
      </c>
      <c r="I138" s="89">
        <f t="shared" si="2"/>
        <v>500</v>
      </c>
      <c r="J138" s="89"/>
      <c r="K138" s="88"/>
      <c r="L138" s="90"/>
      <c r="M138" s="89"/>
      <c r="N138" s="91"/>
    </row>
    <row r="139" spans="1:14" s="8" customFormat="1" ht="14.25" customHeight="1">
      <c r="A139" s="74"/>
      <c r="B139" s="75"/>
      <c r="C139" s="75">
        <v>4270</v>
      </c>
      <c r="D139" s="78" t="s">
        <v>52</v>
      </c>
      <c r="E139" s="84">
        <v>0</v>
      </c>
      <c r="F139" s="85">
        <v>57700</v>
      </c>
      <c r="G139" s="85"/>
      <c r="H139" s="85">
        <f t="shared" si="5"/>
        <v>57700</v>
      </c>
      <c r="I139" s="85">
        <f t="shared" si="2"/>
        <v>57700</v>
      </c>
      <c r="J139" s="85"/>
      <c r="K139" s="84"/>
      <c r="L139" s="86"/>
      <c r="M139" s="85"/>
      <c r="N139" s="87"/>
    </row>
    <row r="140" spans="1:14" s="8" customFormat="1" ht="14.25" customHeight="1" thickBot="1">
      <c r="A140" s="74"/>
      <c r="B140" s="75"/>
      <c r="C140" s="75">
        <v>4300</v>
      </c>
      <c r="D140" s="78" t="s">
        <v>24</v>
      </c>
      <c r="E140" s="84">
        <v>4000</v>
      </c>
      <c r="F140" s="85">
        <v>500</v>
      </c>
      <c r="G140" s="85"/>
      <c r="H140" s="85">
        <f t="shared" si="5"/>
        <v>4500</v>
      </c>
      <c r="I140" s="85">
        <f t="shared" si="2"/>
        <v>4500</v>
      </c>
      <c r="J140" s="85"/>
      <c r="K140" s="84"/>
      <c r="L140" s="86"/>
      <c r="M140" s="85"/>
      <c r="N140" s="87"/>
    </row>
    <row r="141" spans="1:14" s="8" customFormat="1" ht="36.75" customHeight="1" thickBot="1">
      <c r="A141" s="107">
        <v>921</v>
      </c>
      <c r="B141" s="108"/>
      <c r="C141" s="108"/>
      <c r="D141" s="109" t="s">
        <v>76</v>
      </c>
      <c r="E141" s="110">
        <v>1585795</v>
      </c>
      <c r="F141" s="111">
        <f>SUM(F142)</f>
        <v>1</v>
      </c>
      <c r="G141" s="111">
        <f>SUM(G142)</f>
        <v>1</v>
      </c>
      <c r="H141" s="111">
        <f t="shared" si="5"/>
        <v>1585795</v>
      </c>
      <c r="I141" s="111">
        <f t="shared" si="2"/>
        <v>970795</v>
      </c>
      <c r="J141" s="111">
        <v>0</v>
      </c>
      <c r="K141" s="110">
        <v>0</v>
      </c>
      <c r="L141" s="112">
        <v>949395</v>
      </c>
      <c r="M141" s="111"/>
      <c r="N141" s="113">
        <v>615000</v>
      </c>
    </row>
    <row r="142" spans="1:14" s="8" customFormat="1" ht="27.75" customHeight="1">
      <c r="A142" s="72"/>
      <c r="B142" s="101">
        <v>92109</v>
      </c>
      <c r="C142" s="101"/>
      <c r="D142" s="102" t="s">
        <v>85</v>
      </c>
      <c r="E142" s="103">
        <v>1521670</v>
      </c>
      <c r="F142" s="100">
        <f>SUM(F143:F144)</f>
        <v>1</v>
      </c>
      <c r="G142" s="100">
        <f>SUM(G143:G144)</f>
        <v>1</v>
      </c>
      <c r="H142" s="100">
        <f t="shared" si="5"/>
        <v>1521670</v>
      </c>
      <c r="I142" s="100">
        <f aca="true" t="shared" si="6" ref="I142:I149">H142-N142</f>
        <v>906670</v>
      </c>
      <c r="J142" s="100">
        <v>0</v>
      </c>
      <c r="K142" s="103">
        <v>0</v>
      </c>
      <c r="L142" s="104">
        <v>895670</v>
      </c>
      <c r="M142" s="100"/>
      <c r="N142" s="105">
        <v>615000</v>
      </c>
    </row>
    <row r="143" spans="1:14" s="8" customFormat="1" ht="27" customHeight="1">
      <c r="A143" s="92"/>
      <c r="B143" s="93"/>
      <c r="C143" s="93">
        <v>4240</v>
      </c>
      <c r="D143" s="94" t="s">
        <v>65</v>
      </c>
      <c r="E143" s="95">
        <v>1000</v>
      </c>
      <c r="F143" s="96">
        <v>1</v>
      </c>
      <c r="G143" s="96"/>
      <c r="H143" s="96">
        <f t="shared" si="5"/>
        <v>1001</v>
      </c>
      <c r="I143" s="96">
        <f t="shared" si="6"/>
        <v>1001</v>
      </c>
      <c r="J143" s="96"/>
      <c r="K143" s="95"/>
      <c r="L143" s="97"/>
      <c r="M143" s="96"/>
      <c r="N143" s="98"/>
    </row>
    <row r="144" spans="1:14" s="8" customFormat="1" ht="18" customHeight="1" thickBot="1">
      <c r="A144" s="92"/>
      <c r="B144" s="93"/>
      <c r="C144" s="93">
        <v>4260</v>
      </c>
      <c r="D144" s="94" t="s">
        <v>66</v>
      </c>
      <c r="E144" s="95">
        <v>10000</v>
      </c>
      <c r="F144" s="96"/>
      <c r="G144" s="96">
        <v>1</v>
      </c>
      <c r="H144" s="96">
        <f t="shared" si="5"/>
        <v>9999</v>
      </c>
      <c r="I144" s="96">
        <f t="shared" si="6"/>
        <v>9999</v>
      </c>
      <c r="J144" s="96"/>
      <c r="K144" s="95"/>
      <c r="L144" s="97"/>
      <c r="M144" s="96"/>
      <c r="N144" s="98"/>
    </row>
    <row r="145" spans="1:14" s="8" customFormat="1" ht="25.5" customHeight="1" thickBot="1">
      <c r="A145" s="107">
        <v>926</v>
      </c>
      <c r="B145" s="108"/>
      <c r="C145" s="108"/>
      <c r="D145" s="109" t="s">
        <v>77</v>
      </c>
      <c r="E145" s="110">
        <v>1259126</v>
      </c>
      <c r="F145" s="111">
        <f>SUM(F146)</f>
        <v>510</v>
      </c>
      <c r="G145" s="111">
        <f>SUM(G146)</f>
        <v>510</v>
      </c>
      <c r="H145" s="111">
        <f t="shared" si="5"/>
        <v>1259126</v>
      </c>
      <c r="I145" s="111">
        <f t="shared" si="6"/>
        <v>273750</v>
      </c>
      <c r="J145" s="111">
        <v>0</v>
      </c>
      <c r="K145" s="110">
        <v>0</v>
      </c>
      <c r="L145" s="112">
        <v>223500</v>
      </c>
      <c r="M145" s="111"/>
      <c r="N145" s="113">
        <v>985376</v>
      </c>
    </row>
    <row r="146" spans="1:14" s="8" customFormat="1" ht="18" customHeight="1">
      <c r="A146" s="72"/>
      <c r="B146" s="101">
        <v>92695</v>
      </c>
      <c r="C146" s="101"/>
      <c r="D146" s="102" t="s">
        <v>25</v>
      </c>
      <c r="E146" s="103">
        <v>37975</v>
      </c>
      <c r="F146" s="100">
        <f>SUM(F147:F148)</f>
        <v>510</v>
      </c>
      <c r="G146" s="100">
        <f>SUM(G147:G148)</f>
        <v>510</v>
      </c>
      <c r="H146" s="100">
        <f t="shared" si="5"/>
        <v>37975</v>
      </c>
      <c r="I146" s="100">
        <f t="shared" si="6"/>
        <v>37975</v>
      </c>
      <c r="J146" s="100"/>
      <c r="K146" s="103"/>
      <c r="L146" s="104">
        <v>0</v>
      </c>
      <c r="M146" s="100"/>
      <c r="N146" s="105">
        <v>0</v>
      </c>
    </row>
    <row r="147" spans="1:14" s="8" customFormat="1" ht="15" customHeight="1">
      <c r="A147" s="92"/>
      <c r="B147" s="93"/>
      <c r="C147" s="93">
        <v>4300</v>
      </c>
      <c r="D147" s="94" t="s">
        <v>24</v>
      </c>
      <c r="E147" s="95">
        <v>13500</v>
      </c>
      <c r="F147" s="96">
        <v>510</v>
      </c>
      <c r="G147" s="96"/>
      <c r="H147" s="96">
        <f t="shared" si="5"/>
        <v>14010</v>
      </c>
      <c r="I147" s="96">
        <f t="shared" si="6"/>
        <v>14010</v>
      </c>
      <c r="J147" s="96"/>
      <c r="K147" s="95"/>
      <c r="L147" s="97"/>
      <c r="M147" s="96"/>
      <c r="N147" s="98"/>
    </row>
    <row r="148" spans="1:14" s="8" customFormat="1" ht="14.25" customHeight="1" thickBot="1">
      <c r="A148" s="92"/>
      <c r="B148" s="93"/>
      <c r="C148" s="93">
        <v>4430</v>
      </c>
      <c r="D148" s="94" t="s">
        <v>58</v>
      </c>
      <c r="E148" s="95">
        <v>600</v>
      </c>
      <c r="F148" s="96"/>
      <c r="G148" s="96">
        <v>510</v>
      </c>
      <c r="H148" s="96">
        <f t="shared" si="5"/>
        <v>90</v>
      </c>
      <c r="I148" s="96">
        <f t="shared" si="6"/>
        <v>90</v>
      </c>
      <c r="J148" s="96"/>
      <c r="K148" s="95"/>
      <c r="L148" s="97"/>
      <c r="M148" s="96"/>
      <c r="N148" s="98"/>
    </row>
    <row r="149" spans="1:15" ht="18" customHeight="1" thickBot="1">
      <c r="A149" s="44"/>
      <c r="B149" s="45"/>
      <c r="C149" s="45"/>
      <c r="D149" s="49" t="s">
        <v>3</v>
      </c>
      <c r="E149" s="52">
        <v>58103138</v>
      </c>
      <c r="F149" s="51">
        <f>SUM(F11,F17,F21,F25,F55,F59,F114,F127,F141,F145)</f>
        <v>527788</v>
      </c>
      <c r="G149" s="51">
        <f>SUM(G11,G17,G21,G25,G55,G59,G114,G127,G141,G145)</f>
        <v>608227</v>
      </c>
      <c r="H149" s="50">
        <f t="shared" si="5"/>
        <v>58022699</v>
      </c>
      <c r="I149" s="50">
        <f t="shared" si="6"/>
        <v>34698792</v>
      </c>
      <c r="J149" s="51">
        <v>12990727</v>
      </c>
      <c r="K149" s="52">
        <v>2476428</v>
      </c>
      <c r="L149" s="53">
        <v>3077557</v>
      </c>
      <c r="M149" s="51">
        <v>292917</v>
      </c>
      <c r="N149" s="54">
        <v>23323907</v>
      </c>
      <c r="O149" s="9"/>
    </row>
    <row r="150" spans="1:14" ht="12.75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55" t="s">
        <v>27</v>
      </c>
      <c r="L150" s="55"/>
      <c r="M150" s="55"/>
      <c r="N150" s="17"/>
    </row>
    <row r="151" spans="1:14" ht="12.75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55"/>
      <c r="L151" s="55"/>
      <c r="M151" s="55"/>
      <c r="N151" s="17"/>
    </row>
    <row r="152" spans="1:14" ht="12.75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55"/>
      <c r="L152" s="55"/>
      <c r="M152" s="55"/>
      <c r="N152" s="17"/>
    </row>
    <row r="153" spans="1:14" ht="12.75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 t="s">
        <v>26</v>
      </c>
      <c r="L153" s="16"/>
      <c r="M153" s="16"/>
      <c r="N153" s="16"/>
    </row>
    <row r="154" spans="1:14" ht="12.75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2.75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2.75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2.75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2.75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2.75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2.75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2.75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2.75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2.75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</sheetData>
  <printOptions/>
  <pageMargins left="0" right="0" top="0.5905511811023623" bottom="0.7874015748031497" header="0.5118110236220472" footer="0.5118110236220472"/>
  <pageSetup horizontalDpi="300" verticalDpi="300" orientation="landscape" paperSize="9" scale="110" r:id="rId1"/>
  <headerFooter alignWithMargins="0">
    <oddFooter>&amp;C&amp;P+3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2009-12-03T12:39:06Z</cp:lastPrinted>
  <dcterms:created xsi:type="dcterms:W3CDTF">2003-12-14T16:41:29Z</dcterms:created>
  <dcterms:modified xsi:type="dcterms:W3CDTF">2009-12-03T13:22:19Z</dcterms:modified>
  <cp:category/>
  <cp:version/>
  <cp:contentType/>
  <cp:contentStatus/>
</cp:coreProperties>
</file>