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bb-fi\userfile\katarzyna.mazur\Desktop\P RZP.271.74.2022.ZP2\Wyjaśnienia treści SWZ z dn. 18.11.2022 r\"/>
    </mc:Choice>
  </mc:AlternateContent>
  <bookViews>
    <workbookView xWindow="0" yWindow="0" windowWidth="28800" windowHeight="11730"/>
  </bookViews>
  <sheets>
    <sheet name="Kosztorys ofertowy" sheetId="2" r:id="rId1"/>
  </sheets>
  <definedNames>
    <definedName name="_xlnm.Print_Titles" localSheetId="0">'Kosztorys ofertowy'!$1:$6</definedName>
  </definedNames>
  <calcPr calcId="162913"/>
</workbook>
</file>

<file path=xl/calcChain.xml><?xml version="1.0" encoding="utf-8"?>
<calcChain xmlns="http://schemas.openxmlformats.org/spreadsheetml/2006/main">
  <c r="I138" i="2" l="1"/>
  <c r="I121" i="2"/>
  <c r="I96" i="2"/>
  <c r="I89" i="2"/>
  <c r="I78" i="2"/>
  <c r="I32" i="2"/>
  <c r="I21" i="2"/>
  <c r="I11" i="2"/>
  <c r="I24" i="2" l="1"/>
  <c r="I94" i="2"/>
  <c r="I136" i="2" l="1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3" i="2"/>
  <c r="I95" i="2" s="1"/>
  <c r="I88" i="2"/>
  <c r="I87" i="2"/>
  <c r="I86" i="2"/>
  <c r="I82" i="2"/>
  <c r="I81" i="2"/>
  <c r="I83" i="2" s="1"/>
  <c r="I77" i="2"/>
  <c r="I76" i="2"/>
  <c r="I75" i="2"/>
  <c r="I74" i="2"/>
  <c r="I73" i="2"/>
  <c r="I72" i="2"/>
  <c r="I71" i="2"/>
  <c r="I70" i="2"/>
  <c r="I66" i="2"/>
  <c r="I65" i="2"/>
  <c r="I61" i="2"/>
  <c r="I60" i="2"/>
  <c r="I59" i="2"/>
  <c r="I55" i="2"/>
  <c r="I54" i="2"/>
  <c r="I53" i="2"/>
  <c r="I52" i="2"/>
  <c r="I51" i="2"/>
  <c r="I47" i="2"/>
  <c r="I46" i="2"/>
  <c r="I45" i="2"/>
  <c r="I44" i="2"/>
  <c r="I40" i="2"/>
  <c r="I39" i="2"/>
  <c r="I38" i="2"/>
  <c r="I37" i="2"/>
  <c r="I36" i="2"/>
  <c r="I35" i="2"/>
  <c r="I31" i="2"/>
  <c r="I30" i="2"/>
  <c r="I29" i="2"/>
  <c r="I28" i="2"/>
  <c r="I27" i="2"/>
  <c r="I23" i="2"/>
  <c r="I22" i="2"/>
  <c r="I17" i="2"/>
  <c r="I16" i="2"/>
  <c r="I15" i="2"/>
  <c r="I14" i="2"/>
  <c r="I10" i="2"/>
  <c r="I9" i="2"/>
  <c r="I90" i="2" l="1"/>
  <c r="I67" i="2"/>
  <c r="I62" i="2"/>
  <c r="I41" i="2"/>
  <c r="I18" i="2"/>
  <c r="I48" i="2"/>
  <c r="I137" i="2"/>
  <c r="I56" i="2"/>
  <c r="I139" i="2" l="1"/>
  <c r="I140" i="2" s="1"/>
</calcChain>
</file>

<file path=xl/sharedStrings.xml><?xml version="1.0" encoding="utf-8"?>
<sst xmlns="http://schemas.openxmlformats.org/spreadsheetml/2006/main" count="275" uniqueCount="166">
  <si>
    <t>Nr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</si>
  <si>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</si>
  <si>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</si>
  <si>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</si>
  <si>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</si>
  <si>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</si>
  <si>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</si>
  <si>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</si>
  <si>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</si>
  <si>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</si>
  <si>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1. Przygotowanie terenu pod budowę</t>
  </si>
  <si>
    <t>CPV 45233140-2</t>
  </si>
  <si>
    <t>Roboty pomiarowe przy liniowych robotach ziemnych, na drogach w terenie równinnym ( trasownie osi i punktów wysokościowych )</t>
  </si>
  <si>
    <t>km</t>
  </si>
  <si>
    <t>Pomiary geodezyjne ( stała obsługa geodezyjna w trakcie budowy, zabezpieczenie istniejacych pkt. geodezyjnych )</t>
  </si>
  <si>
    <t>2. Rozbiórki</t>
  </si>
  <si>
    <t>CPV 45111300-1</t>
  </si>
  <si>
    <t>m2</t>
  </si>
  <si>
    <t>Rozebranie nawierzchni z kostki betonowej</t>
  </si>
  <si>
    <t>6</t>
  </si>
  <si>
    <t>Rozbiórka obramowań (krawężniki, oporniki, obrzeża)</t>
  </si>
  <si>
    <t>m</t>
  </si>
  <si>
    <t>7</t>
  </si>
  <si>
    <t>m3</t>
  </si>
  <si>
    <t>3. Wycinka drzew</t>
  </si>
  <si>
    <t>CPV 45112710-5</t>
  </si>
  <si>
    <t>8</t>
  </si>
  <si>
    <t>szt</t>
  </si>
  <si>
    <t>9</t>
  </si>
  <si>
    <t>10</t>
  </si>
  <si>
    <t>11</t>
  </si>
  <si>
    <t>12</t>
  </si>
  <si>
    <t>13</t>
  </si>
  <si>
    <t>4. Roboty ziemne</t>
  </si>
  <si>
    <t>14</t>
  </si>
  <si>
    <t>Usunięcie warstwy ziemi urodzajnej (humusu) o grubości 15cm za pomocą spycharek</t>
  </si>
  <si>
    <t>15</t>
  </si>
  <si>
    <t>16</t>
  </si>
  <si>
    <t>17</t>
  </si>
  <si>
    <t>18</t>
  </si>
  <si>
    <t>19</t>
  </si>
  <si>
    <t>20</t>
  </si>
  <si>
    <t>21</t>
  </si>
  <si>
    <t>22</t>
  </si>
  <si>
    <t>Formowanie i zagęszczanie nasypów o wys. do 3.0 m spycharkami w gruncie kat. I-II Wskaźnik zagęszczenia Js = 0.98</t>
  </si>
  <si>
    <t>5. Nawierzchnia jezdni</t>
  </si>
  <si>
    <t>23</t>
  </si>
  <si>
    <t>Mechaniczne oczyszczenie i skropienie emulsją asfaltową na zimno podbudowy lub nawierzchni betonowej/bitumicznej przy zużyciu emulsji 0,5kg/m2</t>
  </si>
  <si>
    <t>Mechaniczne oczyszczenie i skropienie emulsją asfaltową na zimno podbudowy tłuczniowej lub z gruntu stabilizowanego cementem przy zużyciu emulsji 0,8kg/m2</t>
  </si>
  <si>
    <t>Podbudowy z kruszyw łamanych, warstwa dolna, grubość warstwy po zagęszczeniu 20cm</t>
  </si>
  <si>
    <t>Profilowanie i zagęszczanie mechaniczne podłoża pod warstwy konstrukcyjne nawierzchni w gruncie kategorii I-IV</t>
  </si>
  <si>
    <t>6. Nawierzchnia zjazdów z kostki betonowej</t>
  </si>
  <si>
    <t>Nawierzchnie z kostki brukowej betonowej grubości 8cm kolorowej układane na podsypce cementowo-piaskowej</t>
  </si>
  <si>
    <t>Warstwy podsypkowe cementowo-piaskowe zagęszczane mechanicznie o grubości po zagęszczeniu 3cm</t>
  </si>
  <si>
    <t>7. Nawierzchnia zatoki autobusowej</t>
  </si>
  <si>
    <t>Nawierzchnia z betonu z warstwą poślizgową (w zatokach postojowych) grubości 22cm dylatowana, z nacięciem szczelin i zalaniem masą zalewową</t>
  </si>
  <si>
    <t>Nawierzchnia z betonu z warstwą poślizgową (w zatokach postojowych) - dodatek za każdy 1cm różnicy grubości
(Krotność= 2)</t>
  </si>
  <si>
    <t>Podbudowa z mieszanki związanej C5/6, gr. 20 cm</t>
  </si>
  <si>
    <t>Podbudowy z kruszyw łamanych, warstwa dolna, grubość warstwy po zagęszczeniu 15cm</t>
  </si>
  <si>
    <t>8. Nawierzchnia ścieżki pieszo-rowerowej</t>
  </si>
  <si>
    <t>9. Nawierzchnia poboczy</t>
  </si>
  <si>
    <t>10. Elementy ulic</t>
  </si>
  <si>
    <t>Krawężniki betonowe o wymiarach 15x30cm wystające na podsypce cementowo-piaskowej</t>
  </si>
  <si>
    <t>Ława betonowa z oporem pod krawężniki</t>
  </si>
  <si>
    <t>Krawężniki betonowe o wymiarach 12x25cm, z wykonaniem ławy betonowej, na podsypce cementowo-piaskowej</t>
  </si>
  <si>
    <t>Krawężniki betonowe o wymiarach 15x22cm, z wykonaniem ławy betonowej, na podsypce cementowo-piaskowej</t>
  </si>
  <si>
    <t>Obrzeża betonowe o wymiarach 30x8cm na podsypce cementowo-piaskowej, z wypełnieniem spoin zaprawą cementową</t>
  </si>
  <si>
    <t>Ława betonowa z oporem pod obrzeża</t>
  </si>
  <si>
    <t>11. Roboty wykończeniowe</t>
  </si>
  <si>
    <t>CPV 45400000-1</t>
  </si>
  <si>
    <t>Ułożenie humusu i obsianie mieszanką traw, gr. 5cm (skarpy, dowiązanie do istn. terenu)  ( humus z odzysku )</t>
  </si>
  <si>
    <t>Humusowanie skarp warstwą humusu grubości 5cm z obsianiem - dodatek za każde dalsze 5cm humusu ponad 5cm</t>
  </si>
  <si>
    <t>12. Stała organizacja ruchu</t>
  </si>
  <si>
    <t>CPV 45316213-1</t>
  </si>
  <si>
    <t>Słupki do znaków drogowych z rur stalowych o średnicy 70mm</t>
  </si>
  <si>
    <t>Przymocowanie znaków zakazu, nakazu, ostrzegawczych i informacyjnych o powierzchni do 0,3m2</t>
  </si>
  <si>
    <t>Oznakowanie chemoutwardzalne grubowarstwowe - linia gładka o grubości 2,0mm - kolor biały</t>
  </si>
  <si>
    <t>13. Roboty inne</t>
  </si>
  <si>
    <t>CPV 45233220-7</t>
  </si>
  <si>
    <t>Ułożenie rur osłonowych dwudzielnych z PCW o średnicy do 140mm</t>
  </si>
  <si>
    <t>Kod poz.</t>
  </si>
  <si>
    <t>Cena</t>
  </si>
  <si>
    <t>Wartość</t>
  </si>
  <si>
    <t>Przygotowanie terenu pod budowę</t>
  </si>
  <si>
    <t>Rozbiórki</t>
  </si>
  <si>
    <t>Wycinka drzew</t>
  </si>
  <si>
    <t>Roboty ziemne</t>
  </si>
  <si>
    <t>Nawierzchnia jezdni</t>
  </si>
  <si>
    <t>Nawierzchnia zjazdów z kostki betonowej</t>
  </si>
  <si>
    <t>Nawierzchnia zatoki autobusowej</t>
  </si>
  <si>
    <t>Nawierzchnia ścieżki pieszo-rowerowej</t>
  </si>
  <si>
    <t>Nawierzchnia poboczy</t>
  </si>
  <si>
    <t>Elementy ulic</t>
  </si>
  <si>
    <t>Roboty wykończeniowe</t>
  </si>
  <si>
    <t>Stała organizacja ruchu</t>
  </si>
  <si>
    <t>Roboty inne</t>
  </si>
  <si>
    <t>kpl</t>
  </si>
  <si>
    <t>Montaż rurociągów z rur polietylenowych PE, PEHD o średnicy zewnętrznej 110mm</t>
  </si>
  <si>
    <t>Próba wodna szczelności sieci wodociągowych z rur typu PEHD o średnicy nominalnej 90-110mm (1 próba - 200m)</t>
  </si>
  <si>
    <t>próba</t>
  </si>
  <si>
    <t>Dezynfekcja rurociągów sieci wodociągowych o średnicy nominalnej do 150mm (próba odcinka 200m)</t>
  </si>
  <si>
    <t>próbę</t>
  </si>
  <si>
    <t>Połączenie metodą zgrzewania czołowego rur polietylenowych, ciśnieniowych PE, PEHD o średnicy zewnętrznej 110mm</t>
  </si>
  <si>
    <t>złącze</t>
  </si>
  <si>
    <t>Połączenie metodą zgrzewania czołowego rur polietylenowych, ciśnieniowych PE, PEHD o średnicy zewnętrznej 250mm</t>
  </si>
  <si>
    <t>Kształtki żeliwne ciśnieniowe kołnierzowe o średnicy nominalnej 100mm</t>
  </si>
  <si>
    <t>Hydranty pożarowe podziemne o średnicy 80mm</t>
  </si>
  <si>
    <t>Oznakowanie trasy na słupku stalowym</t>
  </si>
  <si>
    <t>Badanie wody</t>
  </si>
  <si>
    <t>Obsługa geodezyjna</t>
  </si>
  <si>
    <t>Zasuwy żeliwne klinowe, owalne kołnierzowe z obudową o średnicy 100mm, montowane sprzętem ręcznym</t>
  </si>
  <si>
    <t>Kształtki żeliwne ciśnieniowe kołnierzowe, o średnicy 80mm-króciec 2-kołnierzowy FF, L= 1,0 m,śr.80 mm.</t>
  </si>
  <si>
    <t>Kształtki żeliwne ciśnieniowe kołnierzowe, o średnicy 80mm-króciec 2-kołnierzowy FF, L= 0,3 m,śr.80 mm.</t>
  </si>
  <si>
    <t>Kształtki żeliwne ciśnieniowe kołnierzowe, o średnicy  nominalnej 100mm - króciec dwukołnierzowy FF 100 mm, L=1,0 m</t>
  </si>
  <si>
    <t>Deskowanie ław fundamentowych</t>
  </si>
  <si>
    <t>Układanie mieszanki betonowej z transportem japonkami, w ławach fundamentowych i blokach oporowych</t>
  </si>
  <si>
    <t>Kształtki żeliwne ciśnieniowe kołnierzowe, o średnicy  nominalnej 100mm - kołnierz ślepy  śr. 100 mm</t>
  </si>
  <si>
    <t>1Kształtki żeliwne ciśnieniowe kołnierzowe, o średnicy  nominalnej 100mm - trójnik 100/80 mm</t>
  </si>
  <si>
    <t>Kształtki żeliwne ciśnieniowe kołnierzowe, o średnicy  nominalnej 100mm - trójnik 100/100 mm</t>
  </si>
  <si>
    <t>Kształtki żeliwne ciśnieniowe kołnierzowe o średnicy nominalnej 250mm - trójnik 250/100 mm</t>
  </si>
  <si>
    <t>Igłofiltry o średnicy do 50mm wpłukiwane w grunt bezpośrednio z obsypką do głębokości 4m</t>
  </si>
  <si>
    <t>Rurociągi tymczasowe z rur stalowych kołnierzowych o średnicy nominalnej 150-200mm</t>
  </si>
  <si>
    <t>Pompowanie wody z igłofiltrów agregatem - pompowo próżniowym AJ 80.</t>
  </si>
  <si>
    <t>godz</t>
  </si>
  <si>
    <t>SIEĆ WODOCIĄGOWA</t>
  </si>
  <si>
    <t xml:space="preserve">LIKWIDACJA KOLIZJI SIECI ELEKTROENERGETYCZNYCH </t>
  </si>
  <si>
    <t xml:space="preserve">Wykopanie rowu kablego o głęb. 0,8m i szer. dna wykopu 0,4m - dla demontażu istniejacego kabla SN-15kV </t>
  </si>
  <si>
    <t xml:space="preserve">Demontaż istniejacego kabla SN-15kV typu XRUHAKXS 1× 120 z rowu kablowego </t>
  </si>
  <si>
    <t xml:space="preserve">Zasypanie rowu kablowego po demontazu kabla SN-15kV </t>
  </si>
  <si>
    <t xml:space="preserve">Wykopanie rowu kablego o głęb. 0,9m i szer. dna wykopu 0,4m - dla ułożenia nowego kabla SN-15kV </t>
  </si>
  <si>
    <t xml:space="preserve">Nasypanie warstwy piasku 1×10 + 1×20cm -  (podsypka przed położeniem kabla i nasypka po ułożeniu kabla </t>
  </si>
  <si>
    <t>Ułożenie rury ochronnej typu DVK 160 - czerwona</t>
  </si>
  <si>
    <t xml:space="preserve">Ułożenie kabla typu NA2XS(F)2Y 1×150 w rurze ochronnej </t>
  </si>
  <si>
    <t xml:space="preserve">Ułożenie kabla typu NA2XS(F)2Y 1×150 w rowie kablowym </t>
  </si>
  <si>
    <t>Montaż mufy przelotowej na kablach SN-15kV</t>
  </si>
  <si>
    <t xml:space="preserve">Zasypanie rowu kablowego po montazu kabla SN-15kV </t>
  </si>
  <si>
    <t>Pomiary i próby powykonawcze kabla SN-15kV</t>
  </si>
  <si>
    <t xml:space="preserve">Wykopanie rowu kablego o głęb. 0,8m i szer. dna wykopu 0,4m - dla montażu rury osłonowej </t>
  </si>
  <si>
    <t>Osłonięcie istniejącego kabla nn-0,4kV rurą dwudzielną  A110 PS niebieska</t>
  </si>
  <si>
    <t xml:space="preserve">Zasypanie rowu kablowego po osłonięciu kabla rurą dwudzielną  </t>
  </si>
  <si>
    <t>Razem likwidacja kolizji</t>
  </si>
  <si>
    <t>OGÓŁEM KOSZTORYS 
netto</t>
  </si>
  <si>
    <t>Podatek VAT (23%)</t>
  </si>
  <si>
    <t>OGÓŁEM KOSZTORYS 
brutto</t>
  </si>
  <si>
    <t>x</t>
  </si>
  <si>
    <t>RZP.271.74.2022.ZP2                                                                                            Formularz 2.1</t>
  </si>
  <si>
    <t>BUDOWA ULICY BIAŁOBŁOCKIEJ W KRUSZYNIE KRAJEŃSKIM - etap I na odcinku 720 m</t>
  </si>
  <si>
    <t>Razem branża drogowa</t>
  </si>
  <si>
    <t>Razem branża wodociągowa</t>
  </si>
  <si>
    <t>Rozebranie mechaniczne nawierzchni z mieszanek mineralno-bitumicznych o grubości 5cm</t>
  </si>
  <si>
    <t>Wywiezienie gruzu z terenu rozbiórki ładowanego koparko-ładowarką na samochody samowyładowcze  - gruz</t>
  </si>
  <si>
    <t>Wykonanie wykopów mechanicznie w gr. kat. I-IV wraz z wywozem i utylizacją</t>
  </si>
  <si>
    <t>Warstwa ścieralna z betonu asfaltowego AC 11S o grubości 4cm</t>
  </si>
  <si>
    <t>Warstwa wiążąca z betonu asfaltowego AC 16W o grubości 8cm</t>
  </si>
  <si>
    <t>Formowanie i zagęszczanie nasypów spycharkami wraz z pozyskaniem i transportem gruntu (piasku)</t>
  </si>
  <si>
    <t>Roboty ziemne w gruncie kategorii III-IV  wykop pod warstwy konstrukcyjne</t>
  </si>
  <si>
    <t>Warstwa ścieralna z betonu asfaltowego AC 8S o grubości 4cm</t>
  </si>
  <si>
    <t>Nawierzchnie z tłucznia kamiennego z warstwą górną z tłucznia o grubości po zagęszczeniu 15cm</t>
  </si>
  <si>
    <t>szt.</t>
  </si>
  <si>
    <t xml:space="preserve">Montaż progów zwalniających wyspowych </t>
  </si>
  <si>
    <t>Wykonanie pomiaru powykonawczego wraz z dokumentacją powykonawczą (droga, elektryka, wod.-kan.)</t>
  </si>
  <si>
    <t>kpl.</t>
  </si>
  <si>
    <t>Ścięcie, okrzesanie i przewóz pni we wskazane miejsce oraz uporządkowanie terenu poprzez wywiezienie gałęzi i drobnicy wraz z utylizacją - drzewa w wieku od 3 do 60 lat o obwodzie pnia od 0,1 do 2,5 m (drewno do zagospodarowania przez Wykonawcę)</t>
  </si>
  <si>
    <t>Wycinka krzewów i uporządkowanie terenu poprzez wywiezienie wraz z utylizacją</t>
  </si>
  <si>
    <t>Wydobycie karpiny, załadunek i wywóz wraz z utylizacją</t>
  </si>
  <si>
    <t>Ujednolicony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</si>
</sst>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/>
    <xf numFmtId="0" fontId="1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/>
    </xf>
    <xf numFmtId="0" fontId="3" fillId="3" borderId="1" xfId="0" applyFont="1" applyFill="1" applyBorder="1" applyAlignment="1">
      <alignment horizontal="right" vertical="center" wrapText="1"/>
    </xf>
    <xf numFmtId="2" fontId="0" fillId="0" borderId="0" xfId="0" applyNumberFormat="1" applyFont="1" applyFill="1" applyAlignment="1">
      <alignment vertical="top"/>
    </xf>
    <xf numFmtId="2" fontId="1" fillId="3" borderId="1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right" vertical="center" wrapText="1"/>
    </xf>
    <xf numFmtId="2" fontId="3" fillId="4" borderId="3" xfId="0" applyNumberFormat="1" applyFont="1" applyFill="1" applyBorder="1" applyAlignment="1">
      <alignment horizontal="left" vertical="center" wrapText="1"/>
    </xf>
    <xf numFmtId="2" fontId="3" fillId="5" borderId="1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0" fontId="0" fillId="0" borderId="4" xfId="0" applyFont="1" applyFill="1" applyBorder="1" applyAlignment="1">
      <alignment vertical="top"/>
    </xf>
    <xf numFmtId="0" fontId="0" fillId="0" borderId="12" xfId="0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4" xfId="0" applyFont="1" applyFill="1" applyBorder="1" applyAlignment="1">
      <alignment vertical="top"/>
    </xf>
    <xf numFmtId="2" fontId="0" fillId="6" borderId="4" xfId="0" applyNumberFormat="1" applyFont="1" applyFill="1" applyBorder="1" applyAlignment="1">
      <alignment vertical="top"/>
    </xf>
    <xf numFmtId="0" fontId="4" fillId="6" borderId="5" xfId="0" applyFont="1" applyFill="1" applyBorder="1" applyAlignment="1">
      <alignment horizontal="right" vertical="center" wrapText="1"/>
    </xf>
    <xf numFmtId="2" fontId="4" fillId="6" borderId="5" xfId="0" applyNumberFormat="1" applyFont="1" applyFill="1" applyBorder="1" applyAlignment="1">
      <alignment horizontal="right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2" fontId="7" fillId="0" borderId="4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 wrapText="1"/>
    </xf>
    <xf numFmtId="0" fontId="5" fillId="6" borderId="5" xfId="0" applyFont="1" applyFill="1" applyBorder="1" applyAlignment="1">
      <alignment horizontal="right" vertical="center" wrapText="1"/>
    </xf>
    <xf numFmtId="0" fontId="5" fillId="6" borderId="4" xfId="0" applyFont="1" applyFill="1" applyBorder="1" applyAlignment="1">
      <alignment horizontal="right" vertical="top"/>
    </xf>
    <xf numFmtId="0" fontId="6" fillId="6" borderId="5" xfId="0" applyFont="1" applyFill="1" applyBorder="1" applyAlignment="1">
      <alignment horizontal="right" vertical="center" wrapText="1"/>
    </xf>
    <xf numFmtId="2" fontId="10" fillId="0" borderId="4" xfId="0" applyNumberFormat="1" applyFont="1" applyFill="1" applyBorder="1" applyAlignment="1">
      <alignment horizontal="right" vertical="center"/>
    </xf>
    <xf numFmtId="2" fontId="6" fillId="6" borderId="4" xfId="0" applyNumberFormat="1" applyFont="1" applyFill="1" applyBorder="1" applyAlignment="1">
      <alignment vertical="top"/>
    </xf>
    <xf numFmtId="2" fontId="5" fillId="0" borderId="4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right" vertical="center" wrapText="1"/>
    </xf>
    <xf numFmtId="0" fontId="0" fillId="0" borderId="6" xfId="0" applyFont="1" applyFill="1" applyBorder="1" applyAlignment="1">
      <alignment horizontal="center" vertical="top"/>
    </xf>
    <xf numFmtId="0" fontId="0" fillId="0" borderId="7" xfId="0" applyFont="1" applyFill="1" applyBorder="1" applyAlignment="1">
      <alignment horizontal="center" vertical="top"/>
    </xf>
    <xf numFmtId="0" fontId="0" fillId="0" borderId="8" xfId="0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 vertical="center" wrapText="1"/>
    </xf>
    <xf numFmtId="0" fontId="5" fillId="7" borderId="10" xfId="0" applyFont="1" applyFill="1" applyBorder="1" applyAlignment="1">
      <alignment horizontal="left" vertical="center" wrapText="1"/>
    </xf>
    <xf numFmtId="0" fontId="5" fillId="7" borderId="11" xfId="0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left" vertical="top"/>
    </xf>
    <xf numFmtId="0" fontId="5" fillId="7" borderId="7" xfId="0" applyFont="1" applyFill="1" applyBorder="1" applyAlignment="1">
      <alignment horizontal="left" vertical="top"/>
    </xf>
    <xf numFmtId="0" fontId="5" fillId="7" borderId="8" xfId="0" applyFont="1" applyFill="1" applyBorder="1" applyAlignment="1">
      <alignment horizontal="left" vertical="top"/>
    </xf>
    <xf numFmtId="0" fontId="13" fillId="0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40"/>
  <sheetViews>
    <sheetView tabSelected="1" topLeftCell="A118" workbookViewId="0">
      <selection activeCell="I140" sqref="I140"/>
    </sheetView>
  </sheetViews>
  <sheetFormatPr defaultColWidth="11.42578125" defaultRowHeight="12.75" customHeight="1" x14ac:dyDescent="0.2"/>
  <cols>
    <col min="1" max="1" width="4.28515625" style="11" customWidth="1"/>
    <col min="2" max="2" width="5" style="11" customWidth="1"/>
    <col min="3" max="3" width="8.5703125" style="11" customWidth="1"/>
    <col min="4" max="4" width="9.28515625" style="11" customWidth="1"/>
    <col min="5" max="5" width="35" style="11" customWidth="1"/>
    <col min="6" max="6" width="5" style="11" customWidth="1"/>
    <col min="7" max="8" width="9.28515625" style="13" customWidth="1"/>
    <col min="9" max="9" width="11.42578125" style="13" customWidth="1"/>
    <col min="10" max="16384" width="11.42578125" style="11"/>
  </cols>
  <sheetData>
    <row r="2" spans="1:9" ht="12.75" customHeight="1" x14ac:dyDescent="0.2">
      <c r="A2" s="1"/>
      <c r="B2" s="48" t="s">
        <v>145</v>
      </c>
      <c r="C2" s="49"/>
      <c r="D2" s="49"/>
      <c r="E2" s="49"/>
      <c r="F2" s="49"/>
      <c r="G2" s="49"/>
      <c r="H2" s="49"/>
      <c r="I2" s="50"/>
    </row>
    <row r="3" spans="1:9" ht="22.5" customHeight="1" x14ac:dyDescent="0.2">
      <c r="A3" s="1"/>
      <c r="B3" s="62" t="s">
        <v>165</v>
      </c>
      <c r="C3" s="51"/>
      <c r="D3" s="51"/>
      <c r="E3" s="51"/>
      <c r="F3" s="51"/>
      <c r="G3" s="51"/>
      <c r="H3" s="51"/>
      <c r="I3" s="52"/>
    </row>
    <row r="4" spans="1:9" x14ac:dyDescent="0.2">
      <c r="A4" s="1"/>
      <c r="B4" s="53" t="s">
        <v>146</v>
      </c>
      <c r="C4" s="54"/>
      <c r="D4" s="54"/>
      <c r="E4" s="54"/>
      <c r="F4" s="54"/>
      <c r="G4" s="54"/>
      <c r="H4" s="54"/>
      <c r="I4" s="55"/>
    </row>
    <row r="5" spans="1:9" ht="22.5" customHeight="1" x14ac:dyDescent="0.2">
      <c r="A5" s="2"/>
      <c r="B5" s="31" t="s">
        <v>0</v>
      </c>
      <c r="C5" s="31" t="s">
        <v>80</v>
      </c>
      <c r="D5" s="31" t="s">
        <v>1</v>
      </c>
      <c r="E5" s="31" t="s">
        <v>2</v>
      </c>
      <c r="F5" s="31" t="s">
        <v>3</v>
      </c>
      <c r="G5" s="32" t="s">
        <v>4</v>
      </c>
      <c r="H5" s="32" t="s">
        <v>81</v>
      </c>
      <c r="I5" s="32" t="s">
        <v>82</v>
      </c>
    </row>
    <row r="6" spans="1:9" ht="12.75" customHeight="1" x14ac:dyDescent="0.2">
      <c r="A6" s="2"/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14" t="s">
        <v>19</v>
      </c>
      <c r="H6" s="14" t="s">
        <v>22</v>
      </c>
      <c r="I6" s="14" t="s">
        <v>26</v>
      </c>
    </row>
    <row r="7" spans="1:9" x14ac:dyDescent="0.2">
      <c r="A7" s="2"/>
      <c r="B7" s="4"/>
      <c r="C7" s="4"/>
      <c r="D7" s="4"/>
      <c r="E7" s="5" t="s">
        <v>10</v>
      </c>
      <c r="F7" s="4"/>
      <c r="G7" s="15"/>
      <c r="H7" s="15"/>
      <c r="I7" s="15"/>
    </row>
    <row r="8" spans="1:9" x14ac:dyDescent="0.2">
      <c r="A8" s="2"/>
      <c r="B8" s="7"/>
      <c r="C8" s="7"/>
      <c r="D8" s="7"/>
      <c r="E8" s="8" t="s">
        <v>11</v>
      </c>
      <c r="F8" s="8"/>
      <c r="G8" s="16"/>
      <c r="H8" s="16"/>
      <c r="I8" s="16"/>
    </row>
    <row r="9" spans="1:9" ht="33.75" x14ac:dyDescent="0.2">
      <c r="A9" s="2"/>
      <c r="B9" s="9" t="s">
        <v>5</v>
      </c>
      <c r="C9" s="9"/>
      <c r="D9" s="9"/>
      <c r="E9" s="10" t="s">
        <v>12</v>
      </c>
      <c r="F9" s="9" t="s">
        <v>13</v>
      </c>
      <c r="G9" s="17">
        <v>0.71</v>
      </c>
      <c r="H9" s="17"/>
      <c r="I9" s="17">
        <f>G9*H9</f>
        <v>0</v>
      </c>
    </row>
    <row r="10" spans="1:9" ht="33.75" x14ac:dyDescent="0.2">
      <c r="A10" s="2"/>
      <c r="B10" s="9" t="s">
        <v>6</v>
      </c>
      <c r="C10" s="9"/>
      <c r="D10" s="9"/>
      <c r="E10" s="10" t="s">
        <v>14</v>
      </c>
      <c r="F10" s="9" t="s">
        <v>13</v>
      </c>
      <c r="G10" s="17">
        <v>0.71</v>
      </c>
      <c r="H10" s="17"/>
      <c r="I10" s="17">
        <f>G10*H10</f>
        <v>0</v>
      </c>
    </row>
    <row r="11" spans="1:9" x14ac:dyDescent="0.2">
      <c r="A11" s="2"/>
      <c r="B11" s="12"/>
      <c r="C11" s="12"/>
      <c r="D11" s="12"/>
      <c r="E11" s="12" t="s">
        <v>83</v>
      </c>
      <c r="F11" s="12"/>
      <c r="G11" s="18"/>
      <c r="H11" s="18"/>
      <c r="I11" s="19">
        <f>I9+I10</f>
        <v>0</v>
      </c>
    </row>
    <row r="12" spans="1:9" x14ac:dyDescent="0.2">
      <c r="A12" s="2"/>
      <c r="B12" s="6"/>
      <c r="C12" s="6"/>
      <c r="D12" s="6"/>
      <c r="E12" s="5" t="s">
        <v>15</v>
      </c>
      <c r="F12" s="4"/>
      <c r="G12" s="15"/>
      <c r="H12" s="15"/>
      <c r="I12" s="15"/>
    </row>
    <row r="13" spans="1:9" x14ac:dyDescent="0.2">
      <c r="A13" s="2"/>
      <c r="B13" s="7"/>
      <c r="C13" s="7"/>
      <c r="D13" s="7"/>
      <c r="E13" s="8" t="s">
        <v>16</v>
      </c>
      <c r="F13" s="8"/>
      <c r="G13" s="16"/>
      <c r="H13" s="16"/>
      <c r="I13" s="16"/>
    </row>
    <row r="14" spans="1:9" ht="33.75" x14ac:dyDescent="0.2">
      <c r="A14" s="2"/>
      <c r="B14" s="9" t="s">
        <v>7</v>
      </c>
      <c r="C14" s="9"/>
      <c r="D14" s="9"/>
      <c r="E14" s="42" t="s">
        <v>149</v>
      </c>
      <c r="F14" s="9" t="s">
        <v>17</v>
      </c>
      <c r="G14" s="17">
        <v>46</v>
      </c>
      <c r="H14" s="17"/>
      <c r="I14" s="17">
        <f>G14*H14</f>
        <v>0</v>
      </c>
    </row>
    <row r="15" spans="1:9" x14ac:dyDescent="0.2">
      <c r="A15" s="2"/>
      <c r="B15" s="9">
        <v>4</v>
      </c>
      <c r="C15" s="9"/>
      <c r="D15" s="9"/>
      <c r="E15" s="10" t="s">
        <v>18</v>
      </c>
      <c r="F15" s="9" t="s">
        <v>17</v>
      </c>
      <c r="G15" s="17">
        <v>22</v>
      </c>
      <c r="H15" s="17"/>
      <c r="I15" s="17">
        <f>G15*H15</f>
        <v>0</v>
      </c>
    </row>
    <row r="16" spans="1:9" ht="22.5" x14ac:dyDescent="0.2">
      <c r="A16" s="2"/>
      <c r="B16" s="9">
        <v>5</v>
      </c>
      <c r="C16" s="9"/>
      <c r="D16" s="9"/>
      <c r="E16" s="10" t="s">
        <v>20</v>
      </c>
      <c r="F16" s="9" t="s">
        <v>21</v>
      </c>
      <c r="G16" s="17">
        <v>42</v>
      </c>
      <c r="H16" s="17"/>
      <c r="I16" s="17">
        <f>G16*H16</f>
        <v>0</v>
      </c>
    </row>
    <row r="17" spans="1:9" ht="33.75" x14ac:dyDescent="0.2">
      <c r="A17" s="2"/>
      <c r="B17" s="9">
        <v>6</v>
      </c>
      <c r="C17" s="9"/>
      <c r="D17" s="9"/>
      <c r="E17" s="42" t="s">
        <v>150</v>
      </c>
      <c r="F17" s="9" t="s">
        <v>23</v>
      </c>
      <c r="G17" s="17">
        <v>5.95</v>
      </c>
      <c r="H17" s="17"/>
      <c r="I17" s="17">
        <f>G17*H17</f>
        <v>0</v>
      </c>
    </row>
    <row r="18" spans="1:9" x14ac:dyDescent="0.2">
      <c r="A18" s="2"/>
      <c r="B18" s="12"/>
      <c r="C18" s="12"/>
      <c r="D18" s="12"/>
      <c r="E18" s="12" t="s">
        <v>84</v>
      </c>
      <c r="F18" s="12"/>
      <c r="G18" s="18"/>
      <c r="H18" s="18"/>
      <c r="I18" s="19">
        <f>I17+I16+I15+I14</f>
        <v>0</v>
      </c>
    </row>
    <row r="19" spans="1:9" x14ac:dyDescent="0.2">
      <c r="A19" s="2"/>
      <c r="B19" s="6"/>
      <c r="C19" s="6"/>
      <c r="D19" s="6"/>
      <c r="E19" s="5" t="s">
        <v>24</v>
      </c>
      <c r="F19" s="4"/>
      <c r="G19" s="15"/>
      <c r="H19" s="15"/>
      <c r="I19" s="15"/>
    </row>
    <row r="20" spans="1:9" x14ac:dyDescent="0.2">
      <c r="A20" s="2"/>
      <c r="B20" s="7"/>
      <c r="C20" s="7"/>
      <c r="D20" s="7"/>
      <c r="E20" s="8" t="s">
        <v>25</v>
      </c>
      <c r="F20" s="8"/>
      <c r="G20" s="16"/>
      <c r="H20" s="16"/>
      <c r="I20" s="16"/>
    </row>
    <row r="21" spans="1:9" ht="67.5" x14ac:dyDescent="0.2">
      <c r="A21" s="2"/>
      <c r="B21" s="43">
        <v>7</v>
      </c>
      <c r="C21" s="43"/>
      <c r="D21" s="43"/>
      <c r="E21" s="42" t="s">
        <v>162</v>
      </c>
      <c r="F21" s="43" t="s">
        <v>27</v>
      </c>
      <c r="G21" s="44">
        <v>31</v>
      </c>
      <c r="H21" s="44"/>
      <c r="I21" s="44">
        <f>G21*H21</f>
        <v>0</v>
      </c>
    </row>
    <row r="22" spans="1:9" ht="22.5" x14ac:dyDescent="0.2">
      <c r="A22" s="2"/>
      <c r="B22" s="43">
        <v>8</v>
      </c>
      <c r="C22" s="43"/>
      <c r="D22" s="43"/>
      <c r="E22" s="42" t="s">
        <v>163</v>
      </c>
      <c r="F22" s="43" t="s">
        <v>17</v>
      </c>
      <c r="G22" s="44">
        <v>24.8</v>
      </c>
      <c r="H22" s="44"/>
      <c r="I22" s="44">
        <f t="shared" ref="I21:I23" si="0">G22*H22</f>
        <v>0</v>
      </c>
    </row>
    <row r="23" spans="1:9" ht="22.5" x14ac:dyDescent="0.2">
      <c r="A23" s="2"/>
      <c r="B23" s="43">
        <v>9</v>
      </c>
      <c r="C23" s="43"/>
      <c r="D23" s="43"/>
      <c r="E23" s="42" t="s">
        <v>164</v>
      </c>
      <c r="F23" s="43" t="s">
        <v>23</v>
      </c>
      <c r="G23" s="44">
        <v>46.5</v>
      </c>
      <c r="H23" s="44"/>
      <c r="I23" s="44">
        <f t="shared" si="0"/>
        <v>0</v>
      </c>
    </row>
    <row r="24" spans="1:9" x14ac:dyDescent="0.2">
      <c r="A24" s="2"/>
      <c r="B24" s="12"/>
      <c r="C24" s="12"/>
      <c r="D24" s="12"/>
      <c r="E24" s="12" t="s">
        <v>85</v>
      </c>
      <c r="F24" s="12"/>
      <c r="G24" s="18"/>
      <c r="H24" s="18"/>
      <c r="I24" s="19">
        <f>I23+I22+I21</f>
        <v>0</v>
      </c>
    </row>
    <row r="25" spans="1:9" x14ac:dyDescent="0.2">
      <c r="A25" s="2"/>
      <c r="B25" s="6"/>
      <c r="C25" s="6"/>
      <c r="D25" s="6"/>
      <c r="E25" s="5" t="s">
        <v>33</v>
      </c>
      <c r="F25" s="4"/>
      <c r="G25" s="15"/>
      <c r="H25" s="15"/>
      <c r="I25" s="15"/>
    </row>
    <row r="26" spans="1:9" x14ac:dyDescent="0.2">
      <c r="A26" s="2"/>
      <c r="B26" s="7"/>
      <c r="C26" s="7"/>
      <c r="D26" s="7"/>
      <c r="E26" s="8" t="s">
        <v>11</v>
      </c>
      <c r="F26" s="8"/>
      <c r="G26" s="16"/>
      <c r="H26" s="16"/>
      <c r="I26" s="16"/>
    </row>
    <row r="27" spans="1:9" ht="22.5" x14ac:dyDescent="0.2">
      <c r="A27" s="2"/>
      <c r="B27" s="9">
        <v>10</v>
      </c>
      <c r="C27" s="9"/>
      <c r="D27" s="9"/>
      <c r="E27" s="42" t="s">
        <v>35</v>
      </c>
      <c r="F27" s="9" t="s">
        <v>17</v>
      </c>
      <c r="G27" s="17">
        <v>3485</v>
      </c>
      <c r="H27" s="17"/>
      <c r="I27" s="17">
        <f t="shared" ref="I27:I31" si="1">G27*H27</f>
        <v>0</v>
      </c>
    </row>
    <row r="28" spans="1:9" ht="22.5" x14ac:dyDescent="0.2">
      <c r="A28" s="2"/>
      <c r="B28" s="9">
        <v>11</v>
      </c>
      <c r="C28" s="9"/>
      <c r="D28" s="9"/>
      <c r="E28" s="42" t="s">
        <v>151</v>
      </c>
      <c r="F28" s="9" t="s">
        <v>23</v>
      </c>
      <c r="G28" s="17">
        <v>2980.5</v>
      </c>
      <c r="H28" s="17"/>
      <c r="I28" s="17">
        <f t="shared" si="1"/>
        <v>0</v>
      </c>
    </row>
    <row r="29" spans="1:9" ht="33.75" x14ac:dyDescent="0.2">
      <c r="A29" s="2"/>
      <c r="B29" s="9">
        <v>12</v>
      </c>
      <c r="C29" s="9"/>
      <c r="D29" s="9"/>
      <c r="E29" s="42" t="s">
        <v>154</v>
      </c>
      <c r="F29" s="9" t="s">
        <v>23</v>
      </c>
      <c r="G29" s="17">
        <v>2980.5</v>
      </c>
      <c r="H29" s="17"/>
      <c r="I29" s="17">
        <f t="shared" si="1"/>
        <v>0</v>
      </c>
    </row>
    <row r="30" spans="1:9" ht="22.5" x14ac:dyDescent="0.2">
      <c r="A30" s="2"/>
      <c r="B30" s="9">
        <v>13</v>
      </c>
      <c r="C30" s="9"/>
      <c r="D30" s="9"/>
      <c r="E30" s="42" t="s">
        <v>155</v>
      </c>
      <c r="F30" s="9" t="s">
        <v>23</v>
      </c>
      <c r="G30" s="17">
        <v>4302.8</v>
      </c>
      <c r="H30" s="17"/>
      <c r="I30" s="17">
        <f t="shared" si="1"/>
        <v>0</v>
      </c>
    </row>
    <row r="31" spans="1:9" ht="33.75" x14ac:dyDescent="0.2">
      <c r="A31" s="2"/>
      <c r="B31" s="9">
        <v>14</v>
      </c>
      <c r="C31" s="9"/>
      <c r="D31" s="9"/>
      <c r="E31" s="42" t="s">
        <v>44</v>
      </c>
      <c r="F31" s="9" t="s">
        <v>23</v>
      </c>
      <c r="G31" s="17">
        <v>54.9</v>
      </c>
      <c r="H31" s="17"/>
      <c r="I31" s="17">
        <f t="shared" si="1"/>
        <v>0</v>
      </c>
    </row>
    <row r="32" spans="1:9" x14ac:dyDescent="0.2">
      <c r="A32" s="2"/>
      <c r="B32" s="12"/>
      <c r="C32" s="12"/>
      <c r="D32" s="12"/>
      <c r="E32" s="12" t="s">
        <v>86</v>
      </c>
      <c r="F32" s="12"/>
      <c r="G32" s="18"/>
      <c r="H32" s="18"/>
      <c r="I32" s="19">
        <f>I31+I30+I29+I28+I27</f>
        <v>0</v>
      </c>
    </row>
    <row r="33" spans="1:9" x14ac:dyDescent="0.2">
      <c r="A33" s="2"/>
      <c r="B33" s="6"/>
      <c r="C33" s="6"/>
      <c r="D33" s="6"/>
      <c r="E33" s="5" t="s">
        <v>45</v>
      </c>
      <c r="F33" s="4"/>
      <c r="G33" s="15"/>
      <c r="H33" s="15"/>
      <c r="I33" s="15"/>
    </row>
    <row r="34" spans="1:9" x14ac:dyDescent="0.2">
      <c r="A34" s="2"/>
      <c r="B34" s="7"/>
      <c r="C34" s="7"/>
      <c r="D34" s="7"/>
      <c r="E34" s="8" t="s">
        <v>11</v>
      </c>
      <c r="F34" s="8"/>
      <c r="G34" s="16"/>
      <c r="H34" s="16"/>
      <c r="I34" s="16"/>
    </row>
    <row r="35" spans="1:9" ht="22.5" x14ac:dyDescent="0.2">
      <c r="A35" s="2"/>
      <c r="B35" s="9">
        <v>15</v>
      </c>
      <c r="C35" s="9"/>
      <c r="D35" s="9"/>
      <c r="E35" s="42" t="s">
        <v>152</v>
      </c>
      <c r="F35" s="9" t="s">
        <v>17</v>
      </c>
      <c r="G35" s="17">
        <v>5052</v>
      </c>
      <c r="H35" s="17"/>
      <c r="I35" s="17">
        <f t="shared" ref="I35:I40" si="2">G35*H35</f>
        <v>0</v>
      </c>
    </row>
    <row r="36" spans="1:9" ht="45" x14ac:dyDescent="0.2">
      <c r="A36" s="2"/>
      <c r="B36" s="9">
        <v>16</v>
      </c>
      <c r="C36" s="9"/>
      <c r="D36" s="9"/>
      <c r="E36" s="10" t="s">
        <v>47</v>
      </c>
      <c r="F36" s="9" t="s">
        <v>17</v>
      </c>
      <c r="G36" s="17">
        <v>5119</v>
      </c>
      <c r="H36" s="17"/>
      <c r="I36" s="17">
        <f t="shared" si="2"/>
        <v>0</v>
      </c>
    </row>
    <row r="37" spans="1:9" ht="22.5" x14ac:dyDescent="0.2">
      <c r="A37" s="2"/>
      <c r="B37" s="9">
        <v>17</v>
      </c>
      <c r="C37" s="9"/>
      <c r="D37" s="9"/>
      <c r="E37" s="42" t="s">
        <v>153</v>
      </c>
      <c r="F37" s="9" t="s">
        <v>17</v>
      </c>
      <c r="G37" s="17">
        <v>5119</v>
      </c>
      <c r="H37" s="17"/>
      <c r="I37" s="17">
        <f t="shared" si="2"/>
        <v>0</v>
      </c>
    </row>
    <row r="38" spans="1:9" ht="45" x14ac:dyDescent="0.2">
      <c r="A38" s="2"/>
      <c r="B38" s="9">
        <v>18</v>
      </c>
      <c r="C38" s="9"/>
      <c r="D38" s="9"/>
      <c r="E38" s="10" t="s">
        <v>48</v>
      </c>
      <c r="F38" s="9" t="s">
        <v>17</v>
      </c>
      <c r="G38" s="17">
        <v>5372</v>
      </c>
      <c r="H38" s="17"/>
      <c r="I38" s="17">
        <f t="shared" si="2"/>
        <v>0</v>
      </c>
    </row>
    <row r="39" spans="1:9" ht="33.75" x14ac:dyDescent="0.2">
      <c r="A39" s="2"/>
      <c r="B39" s="9">
        <v>19</v>
      </c>
      <c r="C39" s="9"/>
      <c r="D39" s="9"/>
      <c r="E39" s="10" t="s">
        <v>49</v>
      </c>
      <c r="F39" s="9" t="s">
        <v>17</v>
      </c>
      <c r="G39" s="17">
        <v>5372</v>
      </c>
      <c r="H39" s="17"/>
      <c r="I39" s="17">
        <f t="shared" si="2"/>
        <v>0</v>
      </c>
    </row>
    <row r="40" spans="1:9" ht="33.75" x14ac:dyDescent="0.2">
      <c r="A40" s="2"/>
      <c r="B40" s="9">
        <v>20</v>
      </c>
      <c r="C40" s="9"/>
      <c r="D40" s="9"/>
      <c r="E40" s="10" t="s">
        <v>50</v>
      </c>
      <c r="F40" s="9" t="s">
        <v>17</v>
      </c>
      <c r="G40" s="17">
        <v>5372</v>
      </c>
      <c r="H40" s="17"/>
      <c r="I40" s="17">
        <f t="shared" si="2"/>
        <v>0</v>
      </c>
    </row>
    <row r="41" spans="1:9" x14ac:dyDescent="0.2">
      <c r="A41" s="2"/>
      <c r="B41" s="12"/>
      <c r="C41" s="12"/>
      <c r="D41" s="12"/>
      <c r="E41" s="12" t="s">
        <v>87</v>
      </c>
      <c r="F41" s="12"/>
      <c r="G41" s="18"/>
      <c r="H41" s="18"/>
      <c r="I41" s="19">
        <f>I40+I39+I38+I37+I36+I35</f>
        <v>0</v>
      </c>
    </row>
    <row r="42" spans="1:9" ht="22.5" x14ac:dyDescent="0.2">
      <c r="A42" s="2"/>
      <c r="B42" s="6"/>
      <c r="C42" s="6"/>
      <c r="D42" s="6"/>
      <c r="E42" s="5" t="s">
        <v>51</v>
      </c>
      <c r="F42" s="4"/>
      <c r="G42" s="15"/>
      <c r="H42" s="15"/>
      <c r="I42" s="15"/>
    </row>
    <row r="43" spans="1:9" x14ac:dyDescent="0.2">
      <c r="A43" s="2"/>
      <c r="B43" s="7"/>
      <c r="C43" s="7"/>
      <c r="D43" s="7"/>
      <c r="E43" s="8" t="s">
        <v>11</v>
      </c>
      <c r="F43" s="8"/>
      <c r="G43" s="16"/>
      <c r="H43" s="16"/>
      <c r="I43" s="16"/>
    </row>
    <row r="44" spans="1:9" ht="33.75" x14ac:dyDescent="0.2">
      <c r="A44" s="2"/>
      <c r="B44" s="9">
        <v>21</v>
      </c>
      <c r="C44" s="9"/>
      <c r="D44" s="9"/>
      <c r="E44" s="10" t="s">
        <v>52</v>
      </c>
      <c r="F44" s="9" t="s">
        <v>17</v>
      </c>
      <c r="G44" s="17">
        <v>325</v>
      </c>
      <c r="H44" s="17"/>
      <c r="I44" s="17">
        <f>G44*H44</f>
        <v>0</v>
      </c>
    </row>
    <row r="45" spans="1:9" ht="33.75" x14ac:dyDescent="0.2">
      <c r="A45" s="2"/>
      <c r="B45" s="9">
        <v>22</v>
      </c>
      <c r="C45" s="9"/>
      <c r="D45" s="9"/>
      <c r="E45" s="10" t="s">
        <v>53</v>
      </c>
      <c r="F45" s="9" t="s">
        <v>17</v>
      </c>
      <c r="G45" s="17">
        <v>325</v>
      </c>
      <c r="H45" s="17"/>
      <c r="I45" s="17">
        <f>G45*H45</f>
        <v>0</v>
      </c>
    </row>
    <row r="46" spans="1:9" ht="22.5" x14ac:dyDescent="0.2">
      <c r="A46" s="2"/>
      <c r="B46" s="9">
        <v>23</v>
      </c>
      <c r="C46" s="9"/>
      <c r="D46" s="9"/>
      <c r="E46" s="42" t="s">
        <v>57</v>
      </c>
      <c r="F46" s="9" t="s">
        <v>17</v>
      </c>
      <c r="G46" s="17">
        <v>325</v>
      </c>
      <c r="H46" s="17"/>
      <c r="I46" s="17">
        <f>G46*H46</f>
        <v>0</v>
      </c>
    </row>
    <row r="47" spans="1:9" ht="33.75" x14ac:dyDescent="0.2">
      <c r="A47" s="2"/>
      <c r="B47" s="9">
        <v>24</v>
      </c>
      <c r="C47" s="9"/>
      <c r="D47" s="9"/>
      <c r="E47" s="10" t="s">
        <v>50</v>
      </c>
      <c r="F47" s="9" t="s">
        <v>17</v>
      </c>
      <c r="G47" s="17">
        <v>325</v>
      </c>
      <c r="H47" s="17"/>
      <c r="I47" s="17">
        <f>G47*H47</f>
        <v>0</v>
      </c>
    </row>
    <row r="48" spans="1:9" x14ac:dyDescent="0.2">
      <c r="A48" s="2"/>
      <c r="B48" s="12"/>
      <c r="C48" s="12"/>
      <c r="D48" s="12"/>
      <c r="E48" s="12" t="s">
        <v>88</v>
      </c>
      <c r="F48" s="12"/>
      <c r="G48" s="18"/>
      <c r="H48" s="18"/>
      <c r="I48" s="19">
        <f>I44+I45+I46+I47</f>
        <v>0</v>
      </c>
    </row>
    <row r="49" spans="1:9" x14ac:dyDescent="0.2">
      <c r="A49" s="2"/>
      <c r="B49" s="6"/>
      <c r="C49" s="6"/>
      <c r="D49" s="6"/>
      <c r="E49" s="5" t="s">
        <v>54</v>
      </c>
      <c r="F49" s="4"/>
      <c r="G49" s="15"/>
      <c r="H49" s="15"/>
      <c r="I49" s="15"/>
    </row>
    <row r="50" spans="1:9" x14ac:dyDescent="0.2">
      <c r="A50" s="2"/>
      <c r="B50" s="7"/>
      <c r="C50" s="7"/>
      <c r="D50" s="7"/>
      <c r="E50" s="8" t="s">
        <v>11</v>
      </c>
      <c r="F50" s="8"/>
      <c r="G50" s="16"/>
      <c r="H50" s="16"/>
      <c r="I50" s="16"/>
    </row>
    <row r="51" spans="1:9" ht="45" x14ac:dyDescent="0.2">
      <c r="A51" s="2"/>
      <c r="B51" s="9">
        <v>25</v>
      </c>
      <c r="C51" s="9"/>
      <c r="D51" s="9"/>
      <c r="E51" s="10" t="s">
        <v>55</v>
      </c>
      <c r="F51" s="9" t="s">
        <v>17</v>
      </c>
      <c r="G51" s="17">
        <v>261</v>
      </c>
      <c r="H51" s="17"/>
      <c r="I51" s="17">
        <f>G51*H51</f>
        <v>0</v>
      </c>
    </row>
    <row r="52" spans="1:9" ht="45" x14ac:dyDescent="0.2">
      <c r="A52" s="2"/>
      <c r="B52" s="9">
        <v>26</v>
      </c>
      <c r="C52" s="9"/>
      <c r="D52" s="9"/>
      <c r="E52" s="10" t="s">
        <v>56</v>
      </c>
      <c r="F52" s="9" t="s">
        <v>17</v>
      </c>
      <c r="G52" s="17">
        <v>-261</v>
      </c>
      <c r="H52" s="17"/>
      <c r="I52" s="17">
        <f>G52*H52</f>
        <v>0</v>
      </c>
    </row>
    <row r="53" spans="1:9" ht="22.5" x14ac:dyDescent="0.2">
      <c r="A53" s="2"/>
      <c r="B53" s="9">
        <v>27</v>
      </c>
      <c r="C53" s="9"/>
      <c r="D53" s="9"/>
      <c r="E53" s="10" t="s">
        <v>57</v>
      </c>
      <c r="F53" s="9" t="s">
        <v>17</v>
      </c>
      <c r="G53" s="17">
        <v>261</v>
      </c>
      <c r="H53" s="17"/>
      <c r="I53" s="17">
        <f>G53*H53</f>
        <v>0</v>
      </c>
    </row>
    <row r="54" spans="1:9" ht="33.75" x14ac:dyDescent="0.2">
      <c r="A54" s="2"/>
      <c r="B54" s="9">
        <v>28</v>
      </c>
      <c r="C54" s="9"/>
      <c r="D54" s="9"/>
      <c r="E54" s="10" t="s">
        <v>58</v>
      </c>
      <c r="F54" s="9" t="s">
        <v>17</v>
      </c>
      <c r="G54" s="17">
        <v>333</v>
      </c>
      <c r="H54" s="17"/>
      <c r="I54" s="17">
        <f>G54*H54</f>
        <v>0</v>
      </c>
    </row>
    <row r="55" spans="1:9" ht="33.75" x14ac:dyDescent="0.2">
      <c r="A55" s="2"/>
      <c r="B55" s="9">
        <v>29</v>
      </c>
      <c r="C55" s="9"/>
      <c r="D55" s="9"/>
      <c r="E55" s="10" t="s">
        <v>50</v>
      </c>
      <c r="F55" s="9" t="s">
        <v>17</v>
      </c>
      <c r="G55" s="17">
        <v>333</v>
      </c>
      <c r="H55" s="17"/>
      <c r="I55" s="17">
        <f>G55*H55</f>
        <v>0</v>
      </c>
    </row>
    <row r="56" spans="1:9" x14ac:dyDescent="0.2">
      <c r="A56" s="2"/>
      <c r="B56" s="12"/>
      <c r="C56" s="12"/>
      <c r="D56" s="12"/>
      <c r="E56" s="12" t="s">
        <v>89</v>
      </c>
      <c r="F56" s="12"/>
      <c r="G56" s="18"/>
      <c r="H56" s="18"/>
      <c r="I56" s="19">
        <f>I51+I52+I53+I54+I55</f>
        <v>0</v>
      </c>
    </row>
    <row r="57" spans="1:9" x14ac:dyDescent="0.2">
      <c r="A57" s="2"/>
      <c r="B57" s="6"/>
      <c r="C57" s="6"/>
      <c r="D57" s="6"/>
      <c r="E57" s="5" t="s">
        <v>59</v>
      </c>
      <c r="F57" s="4"/>
      <c r="G57" s="15"/>
      <c r="H57" s="15"/>
      <c r="I57" s="15"/>
    </row>
    <row r="58" spans="1:9" x14ac:dyDescent="0.2">
      <c r="A58" s="2"/>
      <c r="B58" s="7"/>
      <c r="C58" s="7"/>
      <c r="D58" s="7"/>
      <c r="E58" s="8" t="s">
        <v>11</v>
      </c>
      <c r="F58" s="8"/>
      <c r="G58" s="16"/>
      <c r="H58" s="16"/>
      <c r="I58" s="16"/>
    </row>
    <row r="59" spans="1:9" ht="22.5" x14ac:dyDescent="0.2">
      <c r="A59" s="2"/>
      <c r="B59" s="9">
        <v>30</v>
      </c>
      <c r="C59" s="9"/>
      <c r="D59" s="9"/>
      <c r="E59" s="42" t="s">
        <v>156</v>
      </c>
      <c r="F59" s="9" t="s">
        <v>17</v>
      </c>
      <c r="G59" s="17">
        <v>2406</v>
      </c>
      <c r="H59" s="17"/>
      <c r="I59" s="17">
        <f>G59*H59</f>
        <v>0</v>
      </c>
    </row>
    <row r="60" spans="1:9" ht="33.75" x14ac:dyDescent="0.2">
      <c r="A60" s="2"/>
      <c r="B60" s="9">
        <v>31</v>
      </c>
      <c r="C60" s="9"/>
      <c r="D60" s="9"/>
      <c r="E60" s="10" t="s">
        <v>49</v>
      </c>
      <c r="F60" s="9" t="s">
        <v>17</v>
      </c>
      <c r="G60" s="17">
        <v>2406</v>
      </c>
      <c r="H60" s="17"/>
      <c r="I60" s="17">
        <f>G60*H60</f>
        <v>0</v>
      </c>
    </row>
    <row r="61" spans="1:9" ht="33.75" x14ac:dyDescent="0.2">
      <c r="A61" s="2"/>
      <c r="B61" s="9">
        <v>32</v>
      </c>
      <c r="C61" s="9"/>
      <c r="D61" s="9"/>
      <c r="E61" s="10" t="s">
        <v>50</v>
      </c>
      <c r="F61" s="9" t="s">
        <v>17</v>
      </c>
      <c r="G61" s="17">
        <v>2406</v>
      </c>
      <c r="H61" s="17"/>
      <c r="I61" s="17">
        <f>G61*H61</f>
        <v>0</v>
      </c>
    </row>
    <row r="62" spans="1:9" x14ac:dyDescent="0.2">
      <c r="A62" s="2"/>
      <c r="B62" s="12"/>
      <c r="C62" s="12"/>
      <c r="D62" s="12"/>
      <c r="E62" s="12" t="s">
        <v>90</v>
      </c>
      <c r="F62" s="12"/>
      <c r="G62" s="18"/>
      <c r="H62" s="18"/>
      <c r="I62" s="19">
        <f>I61+I60+I59</f>
        <v>0</v>
      </c>
    </row>
    <row r="63" spans="1:9" x14ac:dyDescent="0.2">
      <c r="A63" s="2"/>
      <c r="B63" s="6"/>
      <c r="C63" s="6"/>
      <c r="D63" s="6"/>
      <c r="E63" s="5" t="s">
        <v>60</v>
      </c>
      <c r="F63" s="4"/>
      <c r="G63" s="15"/>
      <c r="H63" s="15"/>
      <c r="I63" s="15"/>
    </row>
    <row r="64" spans="1:9" x14ac:dyDescent="0.2">
      <c r="A64" s="2"/>
      <c r="B64" s="7"/>
      <c r="C64" s="7"/>
      <c r="D64" s="7"/>
      <c r="E64" s="8" t="s">
        <v>11</v>
      </c>
      <c r="F64" s="8"/>
      <c r="G64" s="16"/>
      <c r="H64" s="16"/>
      <c r="I64" s="16"/>
    </row>
    <row r="65" spans="1:9" ht="33.75" x14ac:dyDescent="0.2">
      <c r="A65" s="2"/>
      <c r="B65" s="9">
        <v>33</v>
      </c>
      <c r="C65" s="9"/>
      <c r="D65" s="9"/>
      <c r="E65" s="42" t="s">
        <v>157</v>
      </c>
      <c r="F65" s="9" t="s">
        <v>17</v>
      </c>
      <c r="G65" s="17">
        <v>504</v>
      </c>
      <c r="H65" s="17"/>
      <c r="I65" s="17">
        <f>G65*H65</f>
        <v>0</v>
      </c>
    </row>
    <row r="66" spans="1:9" ht="33.75" x14ac:dyDescent="0.2">
      <c r="A66" s="2"/>
      <c r="B66" s="9">
        <v>34</v>
      </c>
      <c r="C66" s="9"/>
      <c r="D66" s="9"/>
      <c r="E66" s="10" t="s">
        <v>50</v>
      </c>
      <c r="F66" s="9" t="s">
        <v>17</v>
      </c>
      <c r="G66" s="17">
        <v>504</v>
      </c>
      <c r="H66" s="17"/>
      <c r="I66" s="17">
        <f>G66*H66</f>
        <v>0</v>
      </c>
    </row>
    <row r="67" spans="1:9" x14ac:dyDescent="0.2">
      <c r="A67" s="2"/>
      <c r="B67" s="12"/>
      <c r="C67" s="12"/>
      <c r="D67" s="12"/>
      <c r="E67" s="12" t="s">
        <v>91</v>
      </c>
      <c r="F67" s="12"/>
      <c r="G67" s="18"/>
      <c r="H67" s="18"/>
      <c r="I67" s="19">
        <f>I66+I65</f>
        <v>0</v>
      </c>
    </row>
    <row r="68" spans="1:9" x14ac:dyDescent="0.2">
      <c r="A68" s="2"/>
      <c r="B68" s="6"/>
      <c r="C68" s="6"/>
      <c r="D68" s="6"/>
      <c r="E68" s="5" t="s">
        <v>61</v>
      </c>
      <c r="F68" s="4"/>
      <c r="G68" s="15"/>
      <c r="H68" s="15"/>
      <c r="I68" s="15"/>
    </row>
    <row r="69" spans="1:9" x14ac:dyDescent="0.2">
      <c r="A69" s="2"/>
      <c r="B69" s="7"/>
      <c r="C69" s="7"/>
      <c r="D69" s="7"/>
      <c r="E69" s="8" t="s">
        <v>11</v>
      </c>
      <c r="F69" s="8"/>
      <c r="G69" s="16"/>
      <c r="H69" s="16"/>
      <c r="I69" s="16"/>
    </row>
    <row r="70" spans="1:9" ht="22.5" x14ac:dyDescent="0.2">
      <c r="A70" s="2"/>
      <c r="B70" s="9">
        <v>35</v>
      </c>
      <c r="C70" s="9"/>
      <c r="D70" s="9"/>
      <c r="E70" s="10" t="s">
        <v>62</v>
      </c>
      <c r="F70" s="9" t="s">
        <v>21</v>
      </c>
      <c r="G70" s="17">
        <v>780</v>
      </c>
      <c r="H70" s="17"/>
      <c r="I70" s="17">
        <f t="shared" ref="I70:I77" si="3">G70*H70</f>
        <v>0</v>
      </c>
    </row>
    <row r="71" spans="1:9" x14ac:dyDescent="0.2">
      <c r="A71" s="2"/>
      <c r="B71" s="9">
        <v>36</v>
      </c>
      <c r="C71" s="9"/>
      <c r="D71" s="9"/>
      <c r="E71" s="10" t="s">
        <v>63</v>
      </c>
      <c r="F71" s="9" t="s">
        <v>23</v>
      </c>
      <c r="G71" s="17">
        <v>60.06</v>
      </c>
      <c r="H71" s="17"/>
      <c r="I71" s="17">
        <f t="shared" si="3"/>
        <v>0</v>
      </c>
    </row>
    <row r="72" spans="1:9" ht="33.75" x14ac:dyDescent="0.2">
      <c r="A72" s="2"/>
      <c r="B72" s="9">
        <v>37</v>
      </c>
      <c r="C72" s="9"/>
      <c r="D72" s="9"/>
      <c r="E72" s="10" t="s">
        <v>64</v>
      </c>
      <c r="F72" s="9" t="s">
        <v>21</v>
      </c>
      <c r="G72" s="17">
        <v>397</v>
      </c>
      <c r="H72" s="17"/>
      <c r="I72" s="17">
        <f t="shared" si="3"/>
        <v>0</v>
      </c>
    </row>
    <row r="73" spans="1:9" x14ac:dyDescent="0.2">
      <c r="A73" s="2"/>
      <c r="B73" s="9">
        <v>38</v>
      </c>
      <c r="C73" s="9"/>
      <c r="D73" s="9"/>
      <c r="E73" s="10" t="s">
        <v>63</v>
      </c>
      <c r="F73" s="9" t="s">
        <v>23</v>
      </c>
      <c r="G73" s="17">
        <v>28.58</v>
      </c>
      <c r="H73" s="17"/>
      <c r="I73" s="17">
        <f t="shared" si="3"/>
        <v>0</v>
      </c>
    </row>
    <row r="74" spans="1:9" ht="33.75" x14ac:dyDescent="0.2">
      <c r="A74" s="2"/>
      <c r="B74" s="9">
        <v>39</v>
      </c>
      <c r="C74" s="9"/>
      <c r="D74" s="9"/>
      <c r="E74" s="10" t="s">
        <v>65</v>
      </c>
      <c r="F74" s="9" t="s">
        <v>21</v>
      </c>
      <c r="G74" s="17">
        <v>41</v>
      </c>
      <c r="H74" s="17"/>
      <c r="I74" s="17">
        <f t="shared" si="3"/>
        <v>0</v>
      </c>
    </row>
    <row r="75" spans="1:9" x14ac:dyDescent="0.2">
      <c r="A75" s="2"/>
      <c r="B75" s="9">
        <v>40</v>
      </c>
      <c r="C75" s="9"/>
      <c r="D75" s="9"/>
      <c r="E75" s="10" t="s">
        <v>63</v>
      </c>
      <c r="F75" s="9" t="s">
        <v>23</v>
      </c>
      <c r="G75" s="17">
        <v>2.95</v>
      </c>
      <c r="H75" s="17"/>
      <c r="I75" s="17">
        <f t="shared" si="3"/>
        <v>0</v>
      </c>
    </row>
    <row r="76" spans="1:9" ht="33.75" x14ac:dyDescent="0.2">
      <c r="A76" s="2"/>
      <c r="B76" s="9">
        <v>41</v>
      </c>
      <c r="C76" s="9"/>
      <c r="D76" s="9"/>
      <c r="E76" s="10" t="s">
        <v>66</v>
      </c>
      <c r="F76" s="9" t="s">
        <v>21</v>
      </c>
      <c r="G76" s="17">
        <v>898</v>
      </c>
      <c r="H76" s="17"/>
      <c r="I76" s="17">
        <f t="shared" si="3"/>
        <v>0</v>
      </c>
    </row>
    <row r="77" spans="1:9" x14ac:dyDescent="0.2">
      <c r="A77" s="2"/>
      <c r="B77" s="9">
        <v>42</v>
      </c>
      <c r="C77" s="9"/>
      <c r="D77" s="9"/>
      <c r="E77" s="10" t="s">
        <v>67</v>
      </c>
      <c r="F77" s="9" t="s">
        <v>23</v>
      </c>
      <c r="G77" s="17">
        <v>40.409999999999997</v>
      </c>
      <c r="H77" s="17"/>
      <c r="I77" s="17">
        <f t="shared" si="3"/>
        <v>0</v>
      </c>
    </row>
    <row r="78" spans="1:9" x14ac:dyDescent="0.2">
      <c r="A78" s="2"/>
      <c r="B78" s="12"/>
      <c r="C78" s="12"/>
      <c r="D78" s="12"/>
      <c r="E78" s="12" t="s">
        <v>92</v>
      </c>
      <c r="F78" s="12"/>
      <c r="G78" s="18"/>
      <c r="H78" s="18"/>
      <c r="I78" s="19">
        <f>I70+I71+I72+I73+I74+I75+I76+I77</f>
        <v>0</v>
      </c>
    </row>
    <row r="79" spans="1:9" x14ac:dyDescent="0.2">
      <c r="A79" s="2"/>
      <c r="B79" s="6"/>
      <c r="C79" s="6"/>
      <c r="D79" s="6"/>
      <c r="E79" s="5" t="s">
        <v>68</v>
      </c>
      <c r="F79" s="4"/>
      <c r="G79" s="15"/>
      <c r="H79" s="15"/>
      <c r="I79" s="15"/>
    </row>
    <row r="80" spans="1:9" x14ac:dyDescent="0.2">
      <c r="A80" s="2"/>
      <c r="B80" s="7"/>
      <c r="C80" s="7"/>
      <c r="D80" s="7"/>
      <c r="E80" s="8" t="s">
        <v>69</v>
      </c>
      <c r="F80" s="8"/>
      <c r="G80" s="16"/>
      <c r="H80" s="16"/>
      <c r="I80" s="16"/>
    </row>
    <row r="81" spans="1:9" ht="33.75" x14ac:dyDescent="0.2">
      <c r="A81" s="2"/>
      <c r="B81" s="9">
        <v>43</v>
      </c>
      <c r="C81" s="9"/>
      <c r="D81" s="9"/>
      <c r="E81" s="10" t="s">
        <v>70</v>
      </c>
      <c r="F81" s="9" t="s">
        <v>17</v>
      </c>
      <c r="G81" s="17">
        <v>5277</v>
      </c>
      <c r="H81" s="17"/>
      <c r="I81" s="17">
        <f>G81*H81</f>
        <v>0</v>
      </c>
    </row>
    <row r="82" spans="1:9" ht="33.75" x14ac:dyDescent="0.2">
      <c r="A82" s="2"/>
      <c r="B82" s="9">
        <v>44</v>
      </c>
      <c r="C82" s="9"/>
      <c r="D82" s="9"/>
      <c r="E82" s="10" t="s">
        <v>71</v>
      </c>
      <c r="F82" s="9" t="s">
        <v>17</v>
      </c>
      <c r="G82" s="17">
        <v>5277</v>
      </c>
      <c r="H82" s="17"/>
      <c r="I82" s="17">
        <f>G82*H82</f>
        <v>0</v>
      </c>
    </row>
    <row r="83" spans="1:9" x14ac:dyDescent="0.2">
      <c r="A83" s="2"/>
      <c r="B83" s="12"/>
      <c r="C83" s="12"/>
      <c r="D83" s="12"/>
      <c r="E83" s="12" t="s">
        <v>93</v>
      </c>
      <c r="F83" s="12"/>
      <c r="G83" s="18"/>
      <c r="H83" s="18"/>
      <c r="I83" s="19">
        <f>I81+I82</f>
        <v>0</v>
      </c>
    </row>
    <row r="84" spans="1:9" x14ac:dyDescent="0.2">
      <c r="A84" s="2"/>
      <c r="B84" s="6"/>
      <c r="C84" s="6"/>
      <c r="D84" s="6"/>
      <c r="E84" s="5" t="s">
        <v>72</v>
      </c>
      <c r="F84" s="4"/>
      <c r="G84" s="15"/>
      <c r="H84" s="15"/>
      <c r="I84" s="15"/>
    </row>
    <row r="85" spans="1:9" x14ac:dyDescent="0.2">
      <c r="A85" s="2"/>
      <c r="B85" s="7"/>
      <c r="C85" s="7"/>
      <c r="D85" s="7"/>
      <c r="E85" s="8" t="s">
        <v>73</v>
      </c>
      <c r="F85" s="8"/>
      <c r="G85" s="16"/>
      <c r="H85" s="16"/>
      <c r="I85" s="16"/>
    </row>
    <row r="86" spans="1:9" ht="22.5" x14ac:dyDescent="0.2">
      <c r="A86" s="2"/>
      <c r="B86" s="9">
        <v>45</v>
      </c>
      <c r="C86" s="9"/>
      <c r="D86" s="9"/>
      <c r="E86" s="10" t="s">
        <v>74</v>
      </c>
      <c r="F86" s="9" t="s">
        <v>27</v>
      </c>
      <c r="G86" s="17">
        <v>44</v>
      </c>
      <c r="H86" s="17"/>
      <c r="I86" s="17">
        <f>G86*H86</f>
        <v>0</v>
      </c>
    </row>
    <row r="87" spans="1:9" ht="33.75" x14ac:dyDescent="0.2">
      <c r="A87" s="2"/>
      <c r="B87" s="9">
        <v>46</v>
      </c>
      <c r="C87" s="9"/>
      <c r="D87" s="9"/>
      <c r="E87" s="10" t="s">
        <v>75</v>
      </c>
      <c r="F87" s="9" t="s">
        <v>27</v>
      </c>
      <c r="G87" s="17">
        <v>51</v>
      </c>
      <c r="H87" s="17"/>
      <c r="I87" s="17">
        <f>G87*H87</f>
        <v>0</v>
      </c>
    </row>
    <row r="88" spans="1:9" ht="33.75" x14ac:dyDescent="0.2">
      <c r="A88" s="2"/>
      <c r="B88" s="9">
        <v>47</v>
      </c>
      <c r="C88" s="9"/>
      <c r="D88" s="9"/>
      <c r="E88" s="10" t="s">
        <v>76</v>
      </c>
      <c r="F88" s="9" t="s">
        <v>17</v>
      </c>
      <c r="G88" s="17">
        <v>232</v>
      </c>
      <c r="H88" s="17"/>
      <c r="I88" s="17">
        <f>G88*H88</f>
        <v>0</v>
      </c>
    </row>
    <row r="89" spans="1:9" x14ac:dyDescent="0.2">
      <c r="A89" s="2"/>
      <c r="B89" s="9">
        <v>48</v>
      </c>
      <c r="C89" s="9"/>
      <c r="D89" s="9"/>
      <c r="E89" s="42" t="s">
        <v>159</v>
      </c>
      <c r="F89" s="43" t="s">
        <v>158</v>
      </c>
      <c r="G89" s="44">
        <v>4</v>
      </c>
      <c r="H89" s="44"/>
      <c r="I89" s="44">
        <f>G89*H89</f>
        <v>0</v>
      </c>
    </row>
    <row r="90" spans="1:9" x14ac:dyDescent="0.2">
      <c r="A90" s="2"/>
      <c r="B90" s="12"/>
      <c r="C90" s="12"/>
      <c r="D90" s="12"/>
      <c r="E90" s="12" t="s">
        <v>94</v>
      </c>
      <c r="F90" s="12"/>
      <c r="G90" s="18"/>
      <c r="H90" s="18"/>
      <c r="I90" s="19">
        <f>I89+I88+I87+I86</f>
        <v>0</v>
      </c>
    </row>
    <row r="91" spans="1:9" x14ac:dyDescent="0.2">
      <c r="A91" s="2"/>
      <c r="B91" s="6"/>
      <c r="C91" s="6"/>
      <c r="D91" s="6"/>
      <c r="E91" s="5" t="s">
        <v>77</v>
      </c>
      <c r="F91" s="4"/>
      <c r="G91" s="15"/>
      <c r="H91" s="15"/>
      <c r="I91" s="15"/>
    </row>
    <row r="92" spans="1:9" x14ac:dyDescent="0.2">
      <c r="A92" s="2"/>
      <c r="B92" s="7"/>
      <c r="C92" s="7"/>
      <c r="D92" s="7"/>
      <c r="E92" s="8" t="s">
        <v>78</v>
      </c>
      <c r="F92" s="8"/>
      <c r="G92" s="16"/>
      <c r="H92" s="16"/>
      <c r="I92" s="16"/>
    </row>
    <row r="93" spans="1:9" ht="22.5" x14ac:dyDescent="0.2">
      <c r="A93" s="2"/>
      <c r="B93" s="9">
        <v>49</v>
      </c>
      <c r="C93" s="9"/>
      <c r="D93" s="9"/>
      <c r="E93" s="10" t="s">
        <v>79</v>
      </c>
      <c r="F93" s="9" t="s">
        <v>21</v>
      </c>
      <c r="G93" s="17">
        <v>337</v>
      </c>
      <c r="H93" s="17"/>
      <c r="I93" s="17">
        <f>G93*H93</f>
        <v>0</v>
      </c>
    </row>
    <row r="94" spans="1:9" ht="33.75" x14ac:dyDescent="0.2">
      <c r="A94" s="2"/>
      <c r="B94" s="43">
        <v>50</v>
      </c>
      <c r="C94" s="43"/>
      <c r="D94" s="43"/>
      <c r="E94" s="42" t="s">
        <v>160</v>
      </c>
      <c r="F94" s="43" t="s">
        <v>161</v>
      </c>
      <c r="G94" s="44">
        <v>1</v>
      </c>
      <c r="H94" s="44"/>
      <c r="I94" s="44">
        <f>G94*H94</f>
        <v>0</v>
      </c>
    </row>
    <row r="95" spans="1:9" ht="13.5" thickBot="1" x14ac:dyDescent="0.25">
      <c r="A95" s="2"/>
      <c r="B95" s="12"/>
      <c r="C95" s="12"/>
      <c r="D95" s="12"/>
      <c r="E95" s="12" t="s">
        <v>95</v>
      </c>
      <c r="F95" s="12"/>
      <c r="G95" s="18"/>
      <c r="H95" s="18"/>
      <c r="I95" s="19">
        <f>I94+I93</f>
        <v>0</v>
      </c>
    </row>
    <row r="96" spans="1:9" x14ac:dyDescent="0.2">
      <c r="A96" s="2"/>
      <c r="B96" s="25"/>
      <c r="C96" s="25"/>
      <c r="D96" s="25"/>
      <c r="E96" s="38" t="s">
        <v>147</v>
      </c>
      <c r="F96" s="25"/>
      <c r="G96" s="26"/>
      <c r="H96" s="26"/>
      <c r="I96" s="26">
        <f>I11+I18+I24+I32+I41+I48+I56+I62+I67+I78+I83+I90+I95</f>
        <v>0</v>
      </c>
    </row>
    <row r="97" spans="2:9" x14ac:dyDescent="0.2">
      <c r="B97" s="56" t="s">
        <v>124</v>
      </c>
      <c r="C97" s="57"/>
      <c r="D97" s="57"/>
      <c r="E97" s="57"/>
      <c r="F97" s="57"/>
      <c r="G97" s="57"/>
      <c r="H97" s="57"/>
      <c r="I97" s="58"/>
    </row>
    <row r="98" spans="2:9" ht="22.5" x14ac:dyDescent="0.2">
      <c r="B98" s="9" t="s">
        <v>5</v>
      </c>
      <c r="C98" s="9"/>
      <c r="D98" s="9"/>
      <c r="E98" s="10" t="s">
        <v>97</v>
      </c>
      <c r="F98" s="9" t="s">
        <v>21</v>
      </c>
      <c r="G98" s="17">
        <v>60</v>
      </c>
      <c r="H98" s="17"/>
      <c r="I98" s="17">
        <f t="shared" ref="I98:I120" si="4">G98*H98</f>
        <v>0</v>
      </c>
    </row>
    <row r="99" spans="2:9" ht="33.75" x14ac:dyDescent="0.2">
      <c r="B99" s="9" t="s">
        <v>6</v>
      </c>
      <c r="C99" s="9"/>
      <c r="D99" s="9"/>
      <c r="E99" s="10" t="s">
        <v>98</v>
      </c>
      <c r="F99" s="9" t="s">
        <v>99</v>
      </c>
      <c r="G99" s="17">
        <v>3</v>
      </c>
      <c r="H99" s="17"/>
      <c r="I99" s="17">
        <f t="shared" si="4"/>
        <v>0</v>
      </c>
    </row>
    <row r="100" spans="2:9" ht="33.75" x14ac:dyDescent="0.2">
      <c r="B100" s="9" t="s">
        <v>7</v>
      </c>
      <c r="C100" s="9"/>
      <c r="D100" s="9"/>
      <c r="E100" s="10" t="s">
        <v>100</v>
      </c>
      <c r="F100" s="9" t="s">
        <v>101</v>
      </c>
      <c r="G100" s="17">
        <v>3</v>
      </c>
      <c r="H100" s="17"/>
      <c r="I100" s="17">
        <f t="shared" si="4"/>
        <v>0</v>
      </c>
    </row>
    <row r="101" spans="2:9" ht="33.75" x14ac:dyDescent="0.2">
      <c r="B101" s="9" t="s">
        <v>8</v>
      </c>
      <c r="C101" s="9"/>
      <c r="D101" s="9"/>
      <c r="E101" s="10" t="s">
        <v>102</v>
      </c>
      <c r="F101" s="9" t="s">
        <v>103</v>
      </c>
      <c r="G101" s="17">
        <v>10</v>
      </c>
      <c r="H101" s="17"/>
      <c r="I101" s="17">
        <f t="shared" si="4"/>
        <v>0</v>
      </c>
    </row>
    <row r="102" spans="2:9" ht="33.75" x14ac:dyDescent="0.2">
      <c r="B102" s="9" t="s">
        <v>9</v>
      </c>
      <c r="C102" s="9"/>
      <c r="D102" s="9"/>
      <c r="E102" s="10" t="s">
        <v>104</v>
      </c>
      <c r="F102" s="9" t="s">
        <v>103</v>
      </c>
      <c r="G102" s="17">
        <v>2</v>
      </c>
      <c r="H102" s="17"/>
      <c r="I102" s="17">
        <f t="shared" si="4"/>
        <v>0</v>
      </c>
    </row>
    <row r="103" spans="2:9" ht="22.5" x14ac:dyDescent="0.2">
      <c r="B103" s="9" t="s">
        <v>19</v>
      </c>
      <c r="C103" s="9"/>
      <c r="D103" s="9"/>
      <c r="E103" s="10" t="s">
        <v>105</v>
      </c>
      <c r="F103" s="9" t="s">
        <v>27</v>
      </c>
      <c r="G103" s="17">
        <v>10</v>
      </c>
      <c r="H103" s="17"/>
      <c r="I103" s="17">
        <f t="shared" si="4"/>
        <v>0</v>
      </c>
    </row>
    <row r="104" spans="2:9" ht="22.5" x14ac:dyDescent="0.2">
      <c r="B104" s="9" t="s">
        <v>22</v>
      </c>
      <c r="C104" s="9"/>
      <c r="D104" s="9"/>
      <c r="E104" s="10" t="s">
        <v>106</v>
      </c>
      <c r="F104" s="9" t="s">
        <v>96</v>
      </c>
      <c r="G104" s="17">
        <v>3</v>
      </c>
      <c r="H104" s="17"/>
      <c r="I104" s="17">
        <f t="shared" si="4"/>
        <v>0</v>
      </c>
    </row>
    <row r="105" spans="2:9" x14ac:dyDescent="0.2">
      <c r="B105" s="9" t="s">
        <v>26</v>
      </c>
      <c r="C105" s="9"/>
      <c r="D105" s="9"/>
      <c r="E105" s="10" t="s">
        <v>107</v>
      </c>
      <c r="F105" s="9" t="s">
        <v>96</v>
      </c>
      <c r="G105" s="17">
        <v>9</v>
      </c>
      <c r="H105" s="17"/>
      <c r="I105" s="17">
        <f t="shared" si="4"/>
        <v>0</v>
      </c>
    </row>
    <row r="106" spans="2:9" x14ac:dyDescent="0.2">
      <c r="B106" s="9" t="s">
        <v>28</v>
      </c>
      <c r="C106" s="9"/>
      <c r="D106" s="9"/>
      <c r="E106" s="10" t="s">
        <v>108</v>
      </c>
      <c r="F106" s="9" t="s">
        <v>96</v>
      </c>
      <c r="G106" s="17">
        <v>3</v>
      </c>
      <c r="H106" s="17"/>
      <c r="I106" s="17">
        <f t="shared" si="4"/>
        <v>0</v>
      </c>
    </row>
    <row r="107" spans="2:9" x14ac:dyDescent="0.2">
      <c r="B107" s="9" t="s">
        <v>29</v>
      </c>
      <c r="C107" s="9"/>
      <c r="D107" s="9"/>
      <c r="E107" s="10" t="s">
        <v>109</v>
      </c>
      <c r="F107" s="9" t="s">
        <v>96</v>
      </c>
      <c r="G107" s="17">
        <v>1</v>
      </c>
      <c r="H107" s="17"/>
      <c r="I107" s="17">
        <f t="shared" si="4"/>
        <v>0</v>
      </c>
    </row>
    <row r="108" spans="2:9" ht="33.75" x14ac:dyDescent="0.2">
      <c r="B108" s="9" t="s">
        <v>30</v>
      </c>
      <c r="C108" s="9"/>
      <c r="D108" s="9"/>
      <c r="E108" s="10" t="s">
        <v>110</v>
      </c>
      <c r="F108" s="9" t="s">
        <v>96</v>
      </c>
      <c r="G108" s="17">
        <v>3</v>
      </c>
      <c r="H108" s="17"/>
      <c r="I108" s="17">
        <f t="shared" si="4"/>
        <v>0</v>
      </c>
    </row>
    <row r="109" spans="2:9" ht="33.75" x14ac:dyDescent="0.2">
      <c r="B109" s="9" t="s">
        <v>31</v>
      </c>
      <c r="C109" s="9"/>
      <c r="D109" s="9"/>
      <c r="E109" s="10" t="s">
        <v>111</v>
      </c>
      <c r="F109" s="9" t="s">
        <v>27</v>
      </c>
      <c r="G109" s="17">
        <v>3</v>
      </c>
      <c r="H109" s="17"/>
      <c r="I109" s="17">
        <f t="shared" si="4"/>
        <v>0</v>
      </c>
    </row>
    <row r="110" spans="2:9" ht="33.75" x14ac:dyDescent="0.2">
      <c r="B110" s="9" t="s">
        <v>32</v>
      </c>
      <c r="C110" s="9"/>
      <c r="D110" s="9"/>
      <c r="E110" s="10" t="s">
        <v>112</v>
      </c>
      <c r="F110" s="9" t="s">
        <v>27</v>
      </c>
      <c r="G110" s="17">
        <v>3</v>
      </c>
      <c r="H110" s="17"/>
      <c r="I110" s="17">
        <f t="shared" si="4"/>
        <v>0</v>
      </c>
    </row>
    <row r="111" spans="2:9" ht="33.75" x14ac:dyDescent="0.2">
      <c r="B111" s="9" t="s">
        <v>34</v>
      </c>
      <c r="C111" s="9"/>
      <c r="D111" s="9"/>
      <c r="E111" s="10" t="s">
        <v>113</v>
      </c>
      <c r="F111" s="9" t="s">
        <v>27</v>
      </c>
      <c r="G111" s="17">
        <v>3</v>
      </c>
      <c r="H111" s="17"/>
      <c r="I111" s="17">
        <f t="shared" si="4"/>
        <v>0</v>
      </c>
    </row>
    <row r="112" spans="2:9" x14ac:dyDescent="0.2">
      <c r="B112" s="9" t="s">
        <v>36</v>
      </c>
      <c r="C112" s="9"/>
      <c r="D112" s="9"/>
      <c r="E112" s="10" t="s">
        <v>114</v>
      </c>
      <c r="F112" s="9" t="s">
        <v>17</v>
      </c>
      <c r="G112" s="17">
        <v>10</v>
      </c>
      <c r="H112" s="17"/>
      <c r="I112" s="17">
        <f t="shared" si="4"/>
        <v>0</v>
      </c>
    </row>
    <row r="113" spans="2:9" ht="33.75" x14ac:dyDescent="0.2">
      <c r="B113" s="9" t="s">
        <v>37</v>
      </c>
      <c r="C113" s="9"/>
      <c r="D113" s="9"/>
      <c r="E113" s="10" t="s">
        <v>115</v>
      </c>
      <c r="F113" s="9" t="s">
        <v>23</v>
      </c>
      <c r="G113" s="17">
        <v>2.7</v>
      </c>
      <c r="H113" s="17"/>
      <c r="I113" s="17">
        <f t="shared" si="4"/>
        <v>0</v>
      </c>
    </row>
    <row r="114" spans="2:9" ht="33.75" x14ac:dyDescent="0.2">
      <c r="B114" s="9" t="s">
        <v>38</v>
      </c>
      <c r="C114" s="9"/>
      <c r="D114" s="9"/>
      <c r="E114" s="10" t="s">
        <v>116</v>
      </c>
      <c r="F114" s="9" t="s">
        <v>27</v>
      </c>
      <c r="G114" s="17">
        <v>3</v>
      </c>
      <c r="H114" s="17"/>
      <c r="I114" s="17">
        <f t="shared" si="4"/>
        <v>0</v>
      </c>
    </row>
    <row r="115" spans="2:9" ht="22.5" x14ac:dyDescent="0.2">
      <c r="B115" s="9" t="s">
        <v>39</v>
      </c>
      <c r="C115" s="9"/>
      <c r="D115" s="9"/>
      <c r="E115" s="10" t="s">
        <v>117</v>
      </c>
      <c r="F115" s="9" t="s">
        <v>27</v>
      </c>
      <c r="G115" s="17">
        <v>3</v>
      </c>
      <c r="H115" s="17"/>
      <c r="I115" s="17">
        <f t="shared" si="4"/>
        <v>0</v>
      </c>
    </row>
    <row r="116" spans="2:9" ht="33.75" x14ac:dyDescent="0.2">
      <c r="B116" s="9" t="s">
        <v>40</v>
      </c>
      <c r="C116" s="9"/>
      <c r="D116" s="9"/>
      <c r="E116" s="10" t="s">
        <v>118</v>
      </c>
      <c r="F116" s="9" t="s">
        <v>27</v>
      </c>
      <c r="G116" s="17">
        <v>2</v>
      </c>
      <c r="H116" s="17"/>
      <c r="I116" s="17">
        <f t="shared" si="4"/>
        <v>0</v>
      </c>
    </row>
    <row r="117" spans="2:9" ht="22.5" x14ac:dyDescent="0.2">
      <c r="B117" s="9" t="s">
        <v>41</v>
      </c>
      <c r="C117" s="9"/>
      <c r="D117" s="9"/>
      <c r="E117" s="10" t="s">
        <v>119</v>
      </c>
      <c r="F117" s="9" t="s">
        <v>27</v>
      </c>
      <c r="G117" s="17">
        <v>1</v>
      </c>
      <c r="H117" s="17"/>
      <c r="I117" s="17">
        <f t="shared" si="4"/>
        <v>0</v>
      </c>
    </row>
    <row r="118" spans="2:9" ht="33.75" x14ac:dyDescent="0.2">
      <c r="B118" s="9" t="s">
        <v>42</v>
      </c>
      <c r="C118" s="9"/>
      <c r="D118" s="9"/>
      <c r="E118" s="10" t="s">
        <v>120</v>
      </c>
      <c r="F118" s="9" t="s">
        <v>27</v>
      </c>
      <c r="G118" s="17">
        <v>60</v>
      </c>
      <c r="H118" s="17"/>
      <c r="I118" s="17">
        <f t="shared" si="4"/>
        <v>0</v>
      </c>
    </row>
    <row r="119" spans="2:9" ht="33.75" x14ac:dyDescent="0.2">
      <c r="B119" s="9" t="s">
        <v>43</v>
      </c>
      <c r="C119" s="9"/>
      <c r="D119" s="9"/>
      <c r="E119" s="10" t="s">
        <v>121</v>
      </c>
      <c r="F119" s="9" t="s">
        <v>21</v>
      </c>
      <c r="G119" s="17">
        <v>50</v>
      </c>
      <c r="H119" s="17"/>
      <c r="I119" s="17">
        <f t="shared" si="4"/>
        <v>0</v>
      </c>
    </row>
    <row r="120" spans="2:9" ht="23.25" thickBot="1" x14ac:dyDescent="0.25">
      <c r="B120" s="9" t="s">
        <v>46</v>
      </c>
      <c r="C120" s="9"/>
      <c r="D120" s="9"/>
      <c r="E120" s="10" t="s">
        <v>122</v>
      </c>
      <c r="F120" s="9" t="s">
        <v>123</v>
      </c>
      <c r="G120" s="17">
        <v>96</v>
      </c>
      <c r="H120" s="17"/>
      <c r="I120" s="17">
        <f t="shared" si="4"/>
        <v>0</v>
      </c>
    </row>
    <row r="121" spans="2:9" ht="12.75" customHeight="1" x14ac:dyDescent="0.2">
      <c r="B121" s="25"/>
      <c r="C121" s="25"/>
      <c r="D121" s="25"/>
      <c r="E121" s="36" t="s">
        <v>148</v>
      </c>
      <c r="F121" s="25"/>
      <c r="G121" s="26"/>
      <c r="H121" s="26"/>
      <c r="I121" s="26">
        <f>I98+I99+I100+I101+I102+I103+I104+I105+I106+I107+I108+I109+I110+I111+I112+I113+I114+I115+I116+I117+I118+I119+I120</f>
        <v>0</v>
      </c>
    </row>
    <row r="122" spans="2:9" ht="12.75" customHeight="1" x14ac:dyDescent="0.2">
      <c r="B122" s="59" t="s">
        <v>125</v>
      </c>
      <c r="C122" s="60"/>
      <c r="D122" s="60"/>
      <c r="E122" s="60"/>
      <c r="F122" s="60"/>
      <c r="G122" s="60"/>
      <c r="H122" s="60"/>
      <c r="I122" s="61"/>
    </row>
    <row r="123" spans="2:9" ht="33.75" x14ac:dyDescent="0.2">
      <c r="B123" s="21">
        <v>1</v>
      </c>
      <c r="C123" s="20"/>
      <c r="D123" s="20"/>
      <c r="E123" s="33" t="s">
        <v>126</v>
      </c>
      <c r="F123" s="34" t="s">
        <v>21</v>
      </c>
      <c r="G123" s="35">
        <v>143</v>
      </c>
      <c r="H123" s="39"/>
      <c r="I123" s="39">
        <f t="shared" ref="I123:I136" si="5">G123*H123</f>
        <v>0</v>
      </c>
    </row>
    <row r="124" spans="2:9" ht="22.5" x14ac:dyDescent="0.2">
      <c r="B124" s="21">
        <v>2</v>
      </c>
      <c r="C124" s="20"/>
      <c r="D124" s="20"/>
      <c r="E124" s="33" t="s">
        <v>127</v>
      </c>
      <c r="F124" s="34" t="s">
        <v>21</v>
      </c>
      <c r="G124" s="35">
        <v>429</v>
      </c>
      <c r="H124" s="39"/>
      <c r="I124" s="39">
        <f t="shared" si="5"/>
        <v>0</v>
      </c>
    </row>
    <row r="125" spans="2:9" ht="22.5" x14ac:dyDescent="0.2">
      <c r="B125" s="21">
        <v>3</v>
      </c>
      <c r="C125" s="20"/>
      <c r="D125" s="20"/>
      <c r="E125" s="33" t="s">
        <v>128</v>
      </c>
      <c r="F125" s="34" t="s">
        <v>21</v>
      </c>
      <c r="G125" s="35">
        <v>143</v>
      </c>
      <c r="H125" s="39"/>
      <c r="I125" s="39">
        <f t="shared" si="5"/>
        <v>0</v>
      </c>
    </row>
    <row r="126" spans="2:9" ht="33.75" x14ac:dyDescent="0.2">
      <c r="B126" s="21">
        <v>4</v>
      </c>
      <c r="C126" s="20"/>
      <c r="D126" s="20"/>
      <c r="E126" s="33" t="s">
        <v>129</v>
      </c>
      <c r="F126" s="34" t="s">
        <v>21</v>
      </c>
      <c r="G126" s="35">
        <v>156</v>
      </c>
      <c r="H126" s="39"/>
      <c r="I126" s="39">
        <f t="shared" si="5"/>
        <v>0</v>
      </c>
    </row>
    <row r="127" spans="2:9" ht="33.75" x14ac:dyDescent="0.2">
      <c r="B127" s="21">
        <v>5</v>
      </c>
      <c r="C127" s="20"/>
      <c r="D127" s="20"/>
      <c r="E127" s="33" t="s">
        <v>130</v>
      </c>
      <c r="F127" s="34" t="s">
        <v>21</v>
      </c>
      <c r="G127" s="35">
        <v>156</v>
      </c>
      <c r="H127" s="39"/>
      <c r="I127" s="39">
        <f t="shared" si="5"/>
        <v>0</v>
      </c>
    </row>
    <row r="128" spans="2:9" ht="22.5" x14ac:dyDescent="0.2">
      <c r="B128" s="21">
        <v>6</v>
      </c>
      <c r="C128" s="20"/>
      <c r="D128" s="20"/>
      <c r="E128" s="33" t="s">
        <v>131</v>
      </c>
      <c r="F128" s="34" t="s">
        <v>21</v>
      </c>
      <c r="G128" s="35">
        <v>19</v>
      </c>
      <c r="H128" s="39"/>
      <c r="I128" s="39">
        <f t="shared" si="5"/>
        <v>0</v>
      </c>
    </row>
    <row r="129" spans="2:9" ht="22.5" x14ac:dyDescent="0.2">
      <c r="B129" s="21">
        <v>7</v>
      </c>
      <c r="C129" s="20"/>
      <c r="D129" s="20"/>
      <c r="E129" s="33" t="s">
        <v>132</v>
      </c>
      <c r="F129" s="34" t="s">
        <v>21</v>
      </c>
      <c r="G129" s="35">
        <v>57</v>
      </c>
      <c r="H129" s="39"/>
      <c r="I129" s="39">
        <f t="shared" si="5"/>
        <v>0</v>
      </c>
    </row>
    <row r="130" spans="2:9" ht="22.5" x14ac:dyDescent="0.2">
      <c r="B130" s="21">
        <v>8</v>
      </c>
      <c r="C130" s="20"/>
      <c r="D130" s="20"/>
      <c r="E130" s="33" t="s">
        <v>133</v>
      </c>
      <c r="F130" s="34" t="s">
        <v>21</v>
      </c>
      <c r="G130" s="35">
        <v>429</v>
      </c>
      <c r="H130" s="39"/>
      <c r="I130" s="39">
        <f t="shared" si="5"/>
        <v>0</v>
      </c>
    </row>
    <row r="131" spans="2:9" x14ac:dyDescent="0.2">
      <c r="B131" s="21">
        <v>9</v>
      </c>
      <c r="C131" s="20"/>
      <c r="D131" s="20"/>
      <c r="E131" s="33" t="s">
        <v>134</v>
      </c>
      <c r="F131" s="34" t="s">
        <v>96</v>
      </c>
      <c r="G131" s="35">
        <v>2</v>
      </c>
      <c r="H131" s="39"/>
      <c r="I131" s="39">
        <f t="shared" si="5"/>
        <v>0</v>
      </c>
    </row>
    <row r="132" spans="2:9" ht="22.5" x14ac:dyDescent="0.2">
      <c r="B132" s="21">
        <v>10</v>
      </c>
      <c r="C132" s="20"/>
      <c r="D132" s="20"/>
      <c r="E132" s="33" t="s">
        <v>135</v>
      </c>
      <c r="F132" s="34" t="s">
        <v>21</v>
      </c>
      <c r="G132" s="35">
        <v>156</v>
      </c>
      <c r="H132" s="39"/>
      <c r="I132" s="39">
        <f t="shared" si="5"/>
        <v>0</v>
      </c>
    </row>
    <row r="133" spans="2:9" x14ac:dyDescent="0.2">
      <c r="B133" s="21">
        <v>11</v>
      </c>
      <c r="C133" s="20"/>
      <c r="D133" s="20"/>
      <c r="E133" s="33" t="s">
        <v>136</v>
      </c>
      <c r="F133" s="34" t="s">
        <v>96</v>
      </c>
      <c r="G133" s="35">
        <v>1</v>
      </c>
      <c r="H133" s="39"/>
      <c r="I133" s="39">
        <f t="shared" si="5"/>
        <v>0</v>
      </c>
    </row>
    <row r="134" spans="2:9" ht="22.5" x14ac:dyDescent="0.2">
      <c r="B134" s="21">
        <v>12</v>
      </c>
      <c r="C134" s="20"/>
      <c r="D134" s="20"/>
      <c r="E134" s="33" t="s">
        <v>137</v>
      </c>
      <c r="F134" s="34" t="s">
        <v>21</v>
      </c>
      <c r="G134" s="35">
        <v>12</v>
      </c>
      <c r="H134" s="39"/>
      <c r="I134" s="39">
        <f t="shared" si="5"/>
        <v>0</v>
      </c>
    </row>
    <row r="135" spans="2:9" ht="22.5" x14ac:dyDescent="0.2">
      <c r="B135" s="21">
        <v>13</v>
      </c>
      <c r="C135" s="20"/>
      <c r="D135" s="20"/>
      <c r="E135" s="33" t="s">
        <v>138</v>
      </c>
      <c r="F135" s="34" t="s">
        <v>21</v>
      </c>
      <c r="G135" s="35">
        <v>12</v>
      </c>
      <c r="H135" s="39"/>
      <c r="I135" s="39">
        <f t="shared" si="5"/>
        <v>0</v>
      </c>
    </row>
    <row r="136" spans="2:9" ht="22.5" x14ac:dyDescent="0.2">
      <c r="B136" s="21">
        <v>14</v>
      </c>
      <c r="C136" s="20"/>
      <c r="D136" s="20"/>
      <c r="E136" s="33" t="s">
        <v>139</v>
      </c>
      <c r="F136" s="34" t="s">
        <v>21</v>
      </c>
      <c r="G136" s="35">
        <v>12</v>
      </c>
      <c r="H136" s="39"/>
      <c r="I136" s="39">
        <f t="shared" si="5"/>
        <v>0</v>
      </c>
    </row>
    <row r="137" spans="2:9" ht="12.75" customHeight="1" x14ac:dyDescent="0.2">
      <c r="B137" s="22">
        <v>15</v>
      </c>
      <c r="C137" s="23"/>
      <c r="D137" s="23"/>
      <c r="E137" s="37" t="s">
        <v>140</v>
      </c>
      <c r="F137" s="23"/>
      <c r="G137" s="24"/>
      <c r="H137" s="24"/>
      <c r="I137" s="40">
        <f>I123+I124+I125+I126+I127+I128+I129+I130+I131+I132+I133+I134+I135+I136</f>
        <v>0</v>
      </c>
    </row>
    <row r="138" spans="2:9" ht="36" x14ac:dyDescent="0.2">
      <c r="B138" s="45"/>
      <c r="C138" s="46"/>
      <c r="D138" s="47"/>
      <c r="E138" s="27" t="s">
        <v>141</v>
      </c>
      <c r="F138" s="29" t="s">
        <v>144</v>
      </c>
      <c r="G138" s="30" t="s">
        <v>144</v>
      </c>
      <c r="H138" s="30" t="s">
        <v>144</v>
      </c>
      <c r="I138" s="41">
        <f>I96+I121+I137</f>
        <v>0</v>
      </c>
    </row>
    <row r="139" spans="2:9" ht="15" x14ac:dyDescent="0.2">
      <c r="B139" s="45"/>
      <c r="C139" s="46"/>
      <c r="D139" s="47"/>
      <c r="E139" s="28" t="s">
        <v>142</v>
      </c>
      <c r="F139" s="29" t="s">
        <v>144</v>
      </c>
      <c r="G139" s="30" t="s">
        <v>144</v>
      </c>
      <c r="H139" s="30" t="s">
        <v>144</v>
      </c>
      <c r="I139" s="41">
        <f>I138*0.23</f>
        <v>0</v>
      </c>
    </row>
    <row r="140" spans="2:9" ht="36" x14ac:dyDescent="0.2">
      <c r="B140" s="45"/>
      <c r="C140" s="46"/>
      <c r="D140" s="47"/>
      <c r="E140" s="27" t="s">
        <v>143</v>
      </c>
      <c r="F140" s="29" t="s">
        <v>144</v>
      </c>
      <c r="G140" s="30" t="s">
        <v>144</v>
      </c>
      <c r="H140" s="30" t="s">
        <v>144</v>
      </c>
      <c r="I140" s="41">
        <f>I138+I139</f>
        <v>0</v>
      </c>
    </row>
  </sheetData>
  <mergeCells count="8">
    <mergeCell ref="B138:D138"/>
    <mergeCell ref="B139:D139"/>
    <mergeCell ref="B140:D140"/>
    <mergeCell ref="B2:I2"/>
    <mergeCell ref="B3:I3"/>
    <mergeCell ref="B4:I4"/>
    <mergeCell ref="B97:I97"/>
    <mergeCell ref="B122:I122"/>
  </mergeCells>
  <pageMargins left="0.39370078740157499" right="0.39370078740157499" top="0.39370078740157499" bottom="0.39370078740157499" header="0" footer="0"/>
  <pageSetup paperSize="9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KM. Mazur-Skoczylas</dc:creator>
  <cp:keywords/>
  <dc:description/>
  <cp:lastModifiedBy>Katarzyna KM. Mazur-Skoczylas</cp:lastModifiedBy>
  <cp:lastPrinted>2022-11-16T09:06:38Z</cp:lastPrinted>
  <dcterms:created xsi:type="dcterms:W3CDTF">2022-11-07T07:24:26Z</dcterms:created>
  <dcterms:modified xsi:type="dcterms:W3CDTF">2022-11-16T11:12:02Z</dcterms:modified>
</cp:coreProperties>
</file>