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bb-fi\userfile\katarzyna.mazur\Desktop\P RZP.271.27.2023.ZP2\Wyjaśnienia treści SWZ z dn. .07.2023 r\"/>
    </mc:Choice>
  </mc:AlternateContent>
  <bookViews>
    <workbookView xWindow="120" yWindow="60" windowWidth="15450" windowHeight="12120"/>
  </bookViews>
  <sheets>
    <sheet name="KO" sheetId="2" r:id="rId1"/>
  </sheets>
  <definedNames>
    <definedName name="_xlnm.Print_Area" localSheetId="0">KO!$A$2:$G$145</definedName>
    <definedName name="_xlnm.Print_Titles" localSheetId="0">KO!$2:$2</definedName>
  </definedNames>
  <calcPr calcId="162913"/>
</workbook>
</file>

<file path=xl/calcChain.xml><?xml version="1.0" encoding="utf-8"?>
<calcChain xmlns="http://schemas.openxmlformats.org/spreadsheetml/2006/main">
  <c r="G65" i="2" l="1"/>
  <c r="G64" i="2"/>
  <c r="G34" i="2"/>
  <c r="G24" i="2"/>
  <c r="G8" i="2"/>
  <c r="G127" i="2"/>
  <c r="G129" i="2" l="1"/>
  <c r="G141" i="2" l="1"/>
  <c r="G140" i="2"/>
  <c r="G139" i="2"/>
  <c r="G138" i="2"/>
  <c r="G137" i="2"/>
  <c r="G136" i="2"/>
  <c r="G135" i="2"/>
  <c r="G134" i="2"/>
  <c r="G133" i="2"/>
  <c r="G128" i="2"/>
  <c r="G132" i="2"/>
  <c r="G131" i="2"/>
  <c r="G130" i="2"/>
  <c r="G126" i="2"/>
  <c r="G125" i="2"/>
  <c r="G124" i="2"/>
  <c r="G123" i="2"/>
  <c r="G121" i="2"/>
  <c r="G120" i="2"/>
  <c r="G119" i="2"/>
  <c r="G118" i="2"/>
  <c r="G117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3" i="2"/>
  <c r="G82" i="2"/>
  <c r="G80" i="2"/>
  <c r="G79" i="2"/>
  <c r="G78" i="2"/>
  <c r="G77" i="2"/>
  <c r="G76" i="2"/>
  <c r="G75" i="2"/>
  <c r="G74" i="2"/>
  <c r="G73" i="2"/>
  <c r="G69" i="2"/>
  <c r="G67" i="2"/>
  <c r="G66" i="2"/>
  <c r="G63" i="2"/>
  <c r="G62" i="2"/>
  <c r="G61" i="2"/>
  <c r="G60" i="2"/>
  <c r="G59" i="2"/>
  <c r="G57" i="2"/>
  <c r="G56" i="2"/>
  <c r="G55" i="2"/>
  <c r="G53" i="2"/>
  <c r="G51" i="2"/>
  <c r="G50" i="2"/>
  <c r="G49" i="2"/>
  <c r="G48" i="2"/>
  <c r="G46" i="2"/>
  <c r="G45" i="2"/>
  <c r="G44" i="2"/>
  <c r="G43" i="2"/>
  <c r="G41" i="2"/>
  <c r="G40" i="2"/>
  <c r="G39" i="2"/>
  <c r="G38" i="2"/>
  <c r="G37" i="2"/>
  <c r="G36" i="2"/>
  <c r="G33" i="2"/>
  <c r="G32" i="2"/>
  <c r="G31" i="2"/>
  <c r="G30" i="2"/>
  <c r="G29" i="2"/>
  <c r="G28" i="2"/>
  <c r="G27" i="2"/>
  <c r="G25" i="2"/>
  <c r="G23" i="2"/>
  <c r="G22" i="2"/>
  <c r="G20" i="2"/>
  <c r="G19" i="2"/>
  <c r="G18" i="2"/>
  <c r="G17" i="2"/>
  <c r="G15" i="2"/>
  <c r="G14" i="2"/>
  <c r="G13" i="2"/>
  <c r="G12" i="2"/>
  <c r="G11" i="2"/>
  <c r="G10" i="2"/>
  <c r="G9" i="2"/>
  <c r="G70" i="2" l="1"/>
  <c r="G114" i="2"/>
  <c r="G142" i="2"/>
  <c r="G143" i="2" l="1"/>
  <c r="G144" i="2" s="1"/>
  <c r="G145" i="2" s="1"/>
</calcChain>
</file>

<file path=xl/sharedStrings.xml><?xml version="1.0" encoding="utf-8"?>
<sst xmlns="http://schemas.openxmlformats.org/spreadsheetml/2006/main" count="508" uniqueCount="279">
  <si>
    <t>m</t>
  </si>
  <si>
    <t>Roboty ziemne</t>
  </si>
  <si>
    <t>Roboty przygotowawcze</t>
  </si>
  <si>
    <t>komplet</t>
  </si>
  <si>
    <t>Podbudowy</t>
  </si>
  <si>
    <t>Nawierzchnie</t>
  </si>
  <si>
    <t>Oznakowanie dróg i urządzenia bezpieczeństwa ruchu</t>
  </si>
  <si>
    <t>Elementy ulic</t>
  </si>
  <si>
    <t>Pomiar powykonawczy</t>
  </si>
  <si>
    <t>1.1</t>
  </si>
  <si>
    <t>1.2</t>
  </si>
  <si>
    <t>2.1</t>
  </si>
  <si>
    <t>2.2</t>
  </si>
  <si>
    <t>2.3</t>
  </si>
  <si>
    <t>3.1</t>
  </si>
  <si>
    <t>4.1</t>
  </si>
  <si>
    <t>4.2</t>
  </si>
  <si>
    <t>4.3</t>
  </si>
  <si>
    <t>5.2</t>
  </si>
  <si>
    <t>6.1</t>
  </si>
  <si>
    <t>6.2</t>
  </si>
  <si>
    <t>7.1</t>
  </si>
  <si>
    <t>7.2</t>
  </si>
  <si>
    <t>D 01.02.02</t>
  </si>
  <si>
    <t>2.4</t>
  </si>
  <si>
    <t>OGÓŁEM KOSZTORYS 
netto</t>
  </si>
  <si>
    <t>OGÓŁEM KOSZTORYS 
brutto</t>
  </si>
  <si>
    <t>szt.</t>
  </si>
  <si>
    <t>7.3</t>
  </si>
  <si>
    <t>Lp.</t>
  </si>
  <si>
    <t>5.1</t>
  </si>
  <si>
    <t>Opis</t>
  </si>
  <si>
    <t>Ilość</t>
  </si>
  <si>
    <t>D 01.01.01</t>
  </si>
  <si>
    <t>D 01.02.04</t>
  </si>
  <si>
    <t>D 02.01.01</t>
  </si>
  <si>
    <t>D 02.03.01</t>
  </si>
  <si>
    <t>D 04.01.01</t>
  </si>
  <si>
    <t>D 07.02.01</t>
  </si>
  <si>
    <t>D 08.01.01</t>
  </si>
  <si>
    <t>D 08.03.01</t>
  </si>
  <si>
    <t>GG 00.12.01</t>
  </si>
  <si>
    <t>1.3</t>
  </si>
  <si>
    <t>4.4</t>
  </si>
  <si>
    <t>Podstawa 
SST</t>
  </si>
  <si>
    <r>
      <t>m</t>
    </r>
    <r>
      <rPr>
        <vertAlign val="superscript"/>
        <sz val="12"/>
        <rFont val="Arial"/>
        <family val="2"/>
        <charset val="238"/>
      </rPr>
      <t>3</t>
    </r>
  </si>
  <si>
    <t>Podatek VAT (23%)</t>
  </si>
  <si>
    <t>Wartość netto
[PLN]</t>
  </si>
  <si>
    <t>D 04.02.01</t>
  </si>
  <si>
    <t>D 04.06.01</t>
  </si>
  <si>
    <t>Zieleń drogowa</t>
  </si>
  <si>
    <t>x</t>
  </si>
  <si>
    <t>Humusowanie skarp z obsianiem trawą
o grubości warstwy humusu 10 cm</t>
  </si>
  <si>
    <t>Ustawienie czasowego oznakowania pionowego 
na czas robót</t>
  </si>
  <si>
    <t>Jednostka
obmiarowa</t>
  </si>
  <si>
    <t>Koszt jednostkowy netto
[PLN]</t>
  </si>
  <si>
    <t>Ustawienie krawężników betonowych o wym. 15 x 30 cm 
na ławie betonowej z betonu C12/15 z oporem lub bez 
z wypełnieniem spoin zaprawą cementowo-piaskową</t>
  </si>
  <si>
    <t>Wykonanie wykopów mechanicznie w gr. kat. I-IV 
wraz z wywozem i utylizacją</t>
  </si>
  <si>
    <t>Branża drogowa</t>
  </si>
  <si>
    <t>I</t>
  </si>
  <si>
    <t>Ustawienie krawężników betonowych najazdowych
o wym. 15 x 22 cm na ławie betonowej z betonu 
C12/15 z oporem lub bez z wypełnieniem spoin 
zaprawą cementowo-piaskową</t>
  </si>
  <si>
    <t>Ustawienie oporników betonowych o wym. 12 x 25 cm 
na ławie betonowej z betonu C12/15 z oporem lub bez 
z wypełnieniem spoin zaprawą cementowo-piaskową</t>
  </si>
  <si>
    <t>Ustawienie obrzeży betonowych o wym. 8 x 30 cm 
na ławie betonowej C12/15 z oporem z wypełnieniem 
spoin zaprawą cementowo-piaskową</t>
  </si>
  <si>
    <t>Branża wod-kan</t>
  </si>
  <si>
    <t>II</t>
  </si>
  <si>
    <t>3.2</t>
  </si>
  <si>
    <t>3.3</t>
  </si>
  <si>
    <t>Ustawienie pionowych znaków drogowych odblaskowych 
na słupkach z rur stalowych (tablice znaków)</t>
  </si>
  <si>
    <t>Ustawienie pionowych znaków drogowych odblaskowych 
- słupki do znaków</t>
  </si>
  <si>
    <t>6.3</t>
  </si>
  <si>
    <t>7.4</t>
  </si>
  <si>
    <t>III</t>
  </si>
  <si>
    <t>Branża elektryczna</t>
  </si>
  <si>
    <t>D 07.01.01</t>
  </si>
  <si>
    <t>1.4</t>
  </si>
  <si>
    <t>1.5</t>
  </si>
  <si>
    <t>1.6</t>
  </si>
  <si>
    <t>1.7</t>
  </si>
  <si>
    <t>1.8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</si>
  <si>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</si>
  <si>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</si>
  <si>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</si>
  <si>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</si>
  <si>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</si>
  <si>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</si>
  <si>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</si>
  <si>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</si>
  <si>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</si>
  <si>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</si>
  <si>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</si>
  <si>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Razem branża drogowa</t>
  </si>
  <si>
    <t>Razem branża wod-kan</t>
  </si>
  <si>
    <t>Razem branża elektryczna</t>
  </si>
  <si>
    <t>D 06.01.02</t>
  </si>
  <si>
    <t>Ułożenie rur ochronnych dwudzielnych o średnicy 
75 mmm, 110 mm i 160 mm nad istniejącymi kablami elektroenergetycznymi i teletechnicznymi (zgodnie 
z warunkami gestorów sieci</t>
  </si>
  <si>
    <t xml:space="preserve">Rozebranie krawężników, oporników, obrzeży 
betonowych na podsypce piaskowej wraz z ławami 
betonowymi z wywozem materiału z rozbiórki i utylizacją </t>
  </si>
  <si>
    <t>9.2</t>
  </si>
  <si>
    <t>9.3</t>
  </si>
  <si>
    <t>10.1</t>
  </si>
  <si>
    <t>Odtworzenie trasy i punktów wysokościowych parkingu
w terenie równinnym + wszystkie branże</t>
  </si>
  <si>
    <t>Wykonanie koryta ręcznie wraz z profilowaniem
i zagęszczeniem podłoża w gr. kat. I-IV
o głębokości koryta około 30 cm (chodniki)</t>
  </si>
  <si>
    <t>D 04.05.01</t>
  </si>
  <si>
    <t>4.5</t>
  </si>
  <si>
    <t>Zakładanie trawników siewem dywanowym</t>
  </si>
  <si>
    <t>9.1</t>
  </si>
  <si>
    <t>11.1</t>
  </si>
  <si>
    <t>10.2</t>
  </si>
  <si>
    <t>10.3</t>
  </si>
  <si>
    <t>6.4</t>
  </si>
  <si>
    <t>8.1</t>
  </si>
  <si>
    <t>Umacnianie skarp</t>
  </si>
  <si>
    <t>m-g</t>
  </si>
  <si>
    <t xml:space="preserve">Roboty montażowe </t>
  </si>
  <si>
    <t>odc. -1 prób.</t>
  </si>
  <si>
    <t>szt</t>
  </si>
  <si>
    <t>stud.</t>
  </si>
  <si>
    <t>Wiercenie otworów o głębokości do 40 cm śr. 40 mm techniką diamentową w betonie niezbrojonym</t>
  </si>
  <si>
    <t>cm</t>
  </si>
  <si>
    <t>Roboty montażowe</t>
  </si>
  <si>
    <t>Roboty odwodnieniowe szacunkowo</t>
  </si>
  <si>
    <t>Studzienki ściekowe uliczne betonowe o śr. 500 mm 
z osadnikiem bez syfonu</t>
  </si>
  <si>
    <t>Kanały z rur PVC łączonych na wcisk 
o śr. zewn. 200 mm</t>
  </si>
  <si>
    <t xml:space="preserve">Nasypanie warstwy piasku na dnie rowu kablowego 
o szerokości do 0,4 m  </t>
  </si>
  <si>
    <t xml:space="preserve">Zasypywanie rowów dla kabli </t>
  </si>
  <si>
    <t>Wywóz i utylizacja gruntu nadmiarowego</t>
  </si>
  <si>
    <t>Demontaż oprawy wraz z wywozem i utylizacją</t>
  </si>
  <si>
    <t>Zagęszczenie ubijakami mechanicznymi</t>
  </si>
  <si>
    <t>2.10</t>
  </si>
  <si>
    <t>2.5</t>
  </si>
  <si>
    <t>2.6</t>
  </si>
  <si>
    <t>2.7</t>
  </si>
  <si>
    <t>2.8</t>
  </si>
  <si>
    <t>2.9</t>
  </si>
  <si>
    <t>2.11</t>
  </si>
  <si>
    <t>5.3</t>
  </si>
  <si>
    <t>5.4</t>
  </si>
  <si>
    <t>Kształtki PVC kanalizacyjne dwukielichowe łączone 
na wcisk o śr. zewn. 200 mm - przejscia szczelne</t>
  </si>
  <si>
    <t>Umocnienie skarp za pomocą geokraty 
o wys. 10 cm</t>
  </si>
  <si>
    <t>Wykonanie pomiaru powykonawczego wraz 
z dokumentacją powykonawczą (droga, wod-kan, 
elektryka)</t>
  </si>
  <si>
    <t>Wykopy liniowe o szerokości 0,8 - 2,5 m i głębokości 
do 3 m o ścianach pionowych</t>
  </si>
  <si>
    <t>Zagęszczanie nasypów ubijakami mechanicznymi</t>
  </si>
  <si>
    <t>Dodatek za każdy rozp. 1 km transportu ziemi 
Krotność = 14</t>
  </si>
  <si>
    <t xml:space="preserve">Roboty ziemne wykonywane koparkami podsiębiernymi 
z transp. urobku na odl. do 1 km </t>
  </si>
  <si>
    <t>Zasypanie wykopów spycharkami z zagęszcz. mechanicznym ubijakami (gr. warstwy w stanie 
luźnym 35 cm)</t>
  </si>
  <si>
    <t xml:space="preserve">Zasypywanie wykopów o ścianach pionowych 
o szerokości 0.8 - 2.5 m i głęb. do 3 m </t>
  </si>
  <si>
    <t>Pełne umocnienie ścian wykopów wraz z rozbiórką 
palami szalunkowymi stalowymi (wypraskami); wykopy 
o szer. do 1 m i głęb. do 3 m</t>
  </si>
  <si>
    <t xml:space="preserve">Wykopy oraz przekopy o głęb. do 3 m wyk. na odkład koparkami podsiębiernymi </t>
  </si>
  <si>
    <t>Igłofiltry o średnicy do 50 mm wpłukiwane w grunt bezpośrednio bez obsypki do głębokości 6 m</t>
  </si>
  <si>
    <t>Pompowanie wody z wykopu szacunkowo  
Faktyczną ilość godzin pompowania wody podczas wykonywania prac - należy przyjąć wg Dziennika Budowy</t>
  </si>
  <si>
    <t>Wiercenie otworów o głębokości do 40 cm śr. 220 mm techniką diamentową w betonie niezbrojonym</t>
  </si>
  <si>
    <t>Układanie mieszanki betonowej w konstrukcjach - ławy fundamentowe, bloki oporowe - transport mieszanki betonowej japonkami  B10</t>
  </si>
  <si>
    <t>Próba wodna szczelności kanałów rurowych 
o śr. nominalnej 200 mm</t>
  </si>
  <si>
    <t>Kształtki PVC kanalizacyjne dwukielichowe łączone 
na wcisk o śr. zewn. 200 mm - kolano 200 mm PVC</t>
  </si>
  <si>
    <t>Kształtki PVC kanalizacyjne dwukielichowe łączone 
na wcisk o śr. zewn. 200 mm - korek 200 mm PVC</t>
  </si>
  <si>
    <t>Kształtki PVC kanalizacyjne dwukielichowe łączone 
na wcisk o śr.  zewn. 200 mm - trójnik 200/200 mm PVC</t>
  </si>
  <si>
    <t>Podłoża pod kanały i obiekty z materiałów sypkich
grub. 15 cm</t>
  </si>
  <si>
    <t>Układanie mieszanki betonowej w konstrukcjach 
- ławy fundamentowe, bloki oporowe - transport 
mieszanki betonowej japonkami - kineta</t>
  </si>
  <si>
    <t>Studnie rewizyjne z kręgów betonowych w gotowym 
wykopie - podstawa studni murowana (wys. 1,5)</t>
  </si>
  <si>
    <t>Kształtki PVC kanalizacyjne dwukielichowe łączone 
na wcisk o śr. zewn. 200 mm - trójnik 200/200 mm PVC (włączenie do istniejących studni)</t>
  </si>
  <si>
    <t>Kształtki PVC kanalizacyjne dwukielichowe łączone
na wcisk o śr. zewn. 200 mm - korek 200 mm PVC
(włączenie do istniejących studni)</t>
  </si>
  <si>
    <t>Kształtki PVC kanalizacyjne dwukielichowe łączone 
na wcisk o śr. zewn. 200 mm - kolano 200 mm PVC
(włączenie do istniejących studni)</t>
  </si>
  <si>
    <t>Rurociągi kanalizacyjne z PVC o śr. 200 mm na ścianach 
w budynkach niemieszkalnych o połączeniach 
wciskowych - kaskada wewnętrzna
(włączenie do istniejących studni)</t>
  </si>
  <si>
    <t>Wiercenie otworów o głębokości do 40 cm śr. 220 mm techniką diamentową w betonie niezbrojonym
(włączenie do istniejących studni)</t>
  </si>
  <si>
    <t>Kształtki PVC kanalizacyjne dwukielichowe łączone 
na wcisk o śr. zewn. 200 mm - przejscia szczelne 
(włączenie do istniejących studni)</t>
  </si>
  <si>
    <t>Studnie rewizyjne z kręgów betonowych o śr. 1000 mm 
w gotowym wykopie o głębok. do 3 m</t>
  </si>
  <si>
    <t>Studzienki ściekowe uliczne betonowe o śr. 500 mm 
z osadnikiem bez syfonu  podkrawężnikowe</t>
  </si>
  <si>
    <t>Układanie mieszanki betonowej w konstrukcjach
- ławy fundamentowe, bloki oporowe - transport 
mieszanki betonowej japonkami B10</t>
  </si>
  <si>
    <t>Układanie mieszanki betonowej w konstrukcjach
- ławy fundamentowe, bloki oporowe - transport
mieszanki betonowej japonkami B25</t>
  </si>
  <si>
    <t>Studnie rewizyjne z kręgów betonowych o śr. 1500 mm 
w gotowym wykopie o głębok. do 3 m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</si>
  <si>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</si>
  <si>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</si>
  <si>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</si>
  <si>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</si>
  <si>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</si>
  <si>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</si>
  <si>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</si>
  <si>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</si>
  <si>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</si>
  <si>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</si>
  <si>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</si>
  <si>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</si>
  <si>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</si>
  <si>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</si>
  <si>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Badanie linii kablowej nn o ilości żył do 4</t>
  </si>
  <si>
    <t>Montaż fundamentu prefabrykowanego żelbetowego</t>
  </si>
  <si>
    <t xml:space="preserve">Stawianie słupów oświetleniowych stalowych 
ocynkowanych 7 m </t>
  </si>
  <si>
    <t>Wciąganie przewodów, z udziałem podnośnika samochodowego w słupy latarń i wysięgnik</t>
  </si>
  <si>
    <t>Mechaniczne pogrążanie uziomów prętowych</t>
  </si>
  <si>
    <t>Pomiary fotometryczne natężenia oświetlenia ulicznego</t>
  </si>
  <si>
    <t>Badanie i pomiar instalacji uziemiającej ochronnej lub roboczej</t>
  </si>
  <si>
    <t xml:space="preserve">Budowa / przebudowa oświetlenia </t>
  </si>
  <si>
    <t>2.12</t>
  </si>
  <si>
    <t>2.13</t>
  </si>
  <si>
    <t>2.14</t>
  </si>
  <si>
    <t>2.15</t>
  </si>
  <si>
    <t>2.16</t>
  </si>
  <si>
    <t>2.17</t>
  </si>
  <si>
    <t xml:space="preserve">Kanał technologiczny </t>
  </si>
  <si>
    <t>Nasypanie warstwy piasku na dnie rowu pod kanalizację
kablową gr. 15 cm</t>
  </si>
  <si>
    <t>Wprowadzenie kanału do studni, 4-otworowej,
na podłożu betonowym</t>
  </si>
  <si>
    <t xml:space="preserve">Kopanie rowów dla pod kanalizację kablową </t>
  </si>
  <si>
    <t>Budowa studni kablowych prefabrykowanych 
ozdzielczych SKR-1</t>
  </si>
  <si>
    <t>Zasypanie rowów dla kanalizacji kablowej</t>
  </si>
  <si>
    <t>Transport gruntu nadmiarowego wraz z utylizacją 
na odległość do 15 km</t>
  </si>
  <si>
    <t>10.4</t>
  </si>
  <si>
    <t>10.5</t>
  </si>
  <si>
    <t>10.6</t>
  </si>
  <si>
    <t>10.7</t>
  </si>
  <si>
    <t>Przewierty mechaniczne dla rur pod obiektami</t>
  </si>
  <si>
    <t>10.8</t>
  </si>
  <si>
    <t>10.9</t>
  </si>
  <si>
    <t>Z 09.01.02</t>
  </si>
  <si>
    <t>D 05.03.05</t>
  </si>
  <si>
    <t>Wykonanie oznakowania poziomego jezdni
materiałami grubowarstwowymi</t>
  </si>
  <si>
    <t>4.6</t>
  </si>
  <si>
    <t>Wykonanie koryta ręcznie wraz z profilowaniem 
i zagęszczeniem podłoża w gr. kat. I-IV
o głębokości koryta około 80 cm (zatoka autobusowa)</t>
  </si>
  <si>
    <t>4.7</t>
  </si>
  <si>
    <t xml:space="preserve">Oczyszczenie terenu z resztek budowlanych, gruzu 
i śmieci - oczyszczenie pasa drogowego wraz 
z wywozem zanieczyszczeń i utylizacją  </t>
  </si>
  <si>
    <t xml:space="preserve">Wykonanie nasypów mechanicznie z gr. kat. I-IV 
z pozyskaniem i transportem gruntu (piasku) </t>
  </si>
  <si>
    <t>D 03.02.01</t>
  </si>
  <si>
    <t>D 03.02.05</t>
  </si>
  <si>
    <t>Regulacja wysokościowa bram i furtek</t>
  </si>
  <si>
    <t>Zabezpieczenie i regulacja urządzeń</t>
  </si>
  <si>
    <t>Usunięcie warstwy ziemi urodzajnej (humusu), 
za pomocą spycharek z wywozem ziemi i utylizacją
o średniej grubości warstwy około 0,5 m</t>
  </si>
  <si>
    <t>Dyslokacja isniejącej wiaty autobusowej</t>
  </si>
  <si>
    <t>Przestawienie istniejących znaków drogowych 
- tablica znaku + słupek</t>
  </si>
  <si>
    <r>
      <t xml:space="preserve">Rozebranie nawierzchni z kostki betonowej, betonu 
o gr. około 8 cm ÷ 12 cm oraz podbudów betonowych 
lub z kruszywa o gr.około 15 </t>
    </r>
    <r>
      <rPr>
        <sz val="12"/>
        <rFont val="Czcionka tekstu podstawowego"/>
        <charset val="238"/>
      </rPr>
      <t>÷</t>
    </r>
    <r>
      <rPr>
        <sz val="12"/>
        <rFont val="Arial"/>
        <family val="2"/>
        <charset val="238"/>
      </rPr>
      <t xml:space="preserve"> 20 cm
wraz z wywozem materiału z rozbiórki i utylizacją </t>
    </r>
  </si>
  <si>
    <r>
      <t>m</t>
    </r>
    <r>
      <rPr>
        <vertAlign val="superscript"/>
        <sz val="12"/>
        <rFont val="Arial"/>
        <family val="2"/>
        <charset val="238"/>
      </rPr>
      <t>2</t>
    </r>
  </si>
  <si>
    <r>
      <t xml:space="preserve">Wykonanie koryta ręcznie wraz z profilowaniem 
i zagęszczeniem podłoża w gr. kat. I-IV
o głębokości koryta około 50 cm </t>
    </r>
    <r>
      <rPr>
        <sz val="12"/>
        <rFont val="Czcionka tekstu podstawowego"/>
        <charset val="238"/>
      </rPr>
      <t>÷</t>
    </r>
    <r>
      <rPr>
        <sz val="12"/>
        <rFont val="Arial"/>
        <family val="2"/>
        <charset val="238"/>
      </rPr>
      <t xml:space="preserve"> 60 cm  (droga, 
zjazdy, wybrukowania)</t>
    </r>
  </si>
  <si>
    <r>
      <t>Wykonanie ulepszonego podłoża grubości 
o R</t>
    </r>
    <r>
      <rPr>
        <vertAlign val="subscript"/>
        <sz val="12"/>
        <rFont val="Arial"/>
        <family val="2"/>
        <charset val="238"/>
      </rPr>
      <t>m</t>
    </r>
    <r>
      <rPr>
        <sz val="12"/>
        <rFont val="Arial"/>
        <family val="2"/>
        <charset val="238"/>
      </rPr>
      <t>=2,5 MPa z gruntu stabilizowanego cementem 
o grubości warstwy 15 cm 
drogi - 3550 m</t>
    </r>
    <r>
      <rPr>
        <vertAlign val="superscript"/>
        <sz val="12"/>
        <rFont val="Arial"/>
        <family val="2"/>
        <charset val="238"/>
      </rPr>
      <t xml:space="preserve">2 </t>
    </r>
    <r>
      <rPr>
        <sz val="12"/>
        <rFont val="Arial"/>
        <family val="2"/>
        <charset val="238"/>
      </rPr>
      <t xml:space="preserve">
zjazdy - 350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 xml:space="preserve"> 
wybrukowania - 30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 xml:space="preserve"> 
zatoka autobusowa - 120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 xml:space="preserve"> </t>
    </r>
  </si>
  <si>
    <r>
      <t>Wykonanie warstwy odsączającej / filtracyjnej z kruszywa mrozoodpornego CBR ≥ 25%, zawartość pyłów 
UF6, K10 ≥ 8 m/dobęo grubości warstwy 20 cm
zatoka autobusowa - 120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 xml:space="preserve"> </t>
    </r>
  </si>
  <si>
    <r>
      <t>Wykonanie podsypki piaskowej o grubości 
warstwy 15 cm (z zagęszczeniem mechanicznym) 
wraz z zakupem piasku 
chodniki - 1550 m</t>
    </r>
    <r>
      <rPr>
        <vertAlign val="superscript"/>
        <sz val="12"/>
        <rFont val="Arial"/>
        <family val="2"/>
        <charset val="238"/>
      </rPr>
      <t xml:space="preserve">2 </t>
    </r>
  </si>
  <si>
    <r>
      <t>Wykonanie podbudowy betonowej z betonu C16/20 
wraz z pielęgnacją przez posypywanie piaskiem 
i polewanie wodą oraz wykonaniem dylatacji
o grubości warstwy po zagęszczeniu 25 cm 
drogi - 3550 m</t>
    </r>
    <r>
      <rPr>
        <vertAlign val="superscript"/>
        <sz val="12"/>
        <rFont val="Arial"/>
        <family val="2"/>
        <charset val="238"/>
      </rPr>
      <t xml:space="preserve">2 </t>
    </r>
    <r>
      <rPr>
        <sz val="12"/>
        <rFont val="Arial"/>
        <family val="2"/>
        <charset val="238"/>
      </rPr>
      <t xml:space="preserve">
zjazdy - 350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 xml:space="preserve"> 
wybrukowania - 30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 xml:space="preserve"> </t>
    </r>
  </si>
  <si>
    <r>
      <t>Wykonanie nawierzchni z kostki kamiennej 15/17 cm osadzanej w mieszance betonowej C12/15 na mokro
z wypełnieniem spoin do 2/3 wysokości kostki 
kamiennej -  spoina kruszywo mineralne z żywicą epoksydową na podsypce cementowo-piaskowej 
wybrukowanie - 30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 xml:space="preserve"> </t>
    </r>
  </si>
  <si>
    <r>
      <t>Wykonanie nawierzchni z betonu cementowego C40/50 zbrojonego włóknem stalowym w ilości 15 kg/m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 xml:space="preserve"> 
o grubości 22 cm
zatoka autobusowa - 120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 xml:space="preserve"> </t>
    </r>
  </si>
  <si>
    <r>
      <t>Wykonanie nawierzchni z kostki brukowej betonowej 
o grubości 8 cm na podsypce cementowo-piaskowej 
z wypełnieniem spoin piaskiem 
drogi - 3550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 xml:space="preserve"> 
zjazdy - 350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 xml:space="preserve"> 
chodniki - 1550 m</t>
    </r>
    <r>
      <rPr>
        <vertAlign val="superscript"/>
        <sz val="12"/>
        <rFont val="Arial"/>
        <family val="2"/>
        <charset val="238"/>
      </rPr>
      <t xml:space="preserve">2 </t>
    </r>
  </si>
  <si>
    <r>
      <t>Wykonanie podbudowy betonowej z betonu C16/20 
wraz z pielęgnacją przez posypywanie piaskiem 
i polewanie wodą oraz wykonaniem dylatacji
o grubości warstwy po zagęszczeniu 20 cm 
zatoka autobusowa - 120 m</t>
    </r>
    <r>
      <rPr>
        <vertAlign val="superscript"/>
        <sz val="12"/>
        <rFont val="Arial"/>
        <family val="2"/>
        <charset val="238"/>
      </rPr>
      <t>2</t>
    </r>
  </si>
  <si>
    <t>D 01.02.11</t>
  </si>
  <si>
    <t>D 03.02.04</t>
  </si>
  <si>
    <t>D 04.02.02</t>
  </si>
  <si>
    <t>D 05.03.23</t>
  </si>
  <si>
    <t>D 05.03.24</t>
  </si>
  <si>
    <t>D 04.03.01</t>
  </si>
  <si>
    <t>T 01.03.04</t>
  </si>
  <si>
    <t>K 03.02.01</t>
  </si>
  <si>
    <t>E 07.01.01</t>
  </si>
  <si>
    <t xml:space="preserve">Likwidacja istniejących znaków drogowych 
- tablica znaku + słupek wraz z wywozem materiału 
z rozbiórki i utylizacją     </t>
  </si>
  <si>
    <t xml:space="preserve">Rozebranie - frezowanie istniejącej nawierzchni
bitumicznej gr. 4 cm oraz oznakowania poziomego 
wraz z wywozem materiału z frezowania i utylizacją                                   </t>
  </si>
  <si>
    <r>
      <t>Skropienie warstw nawierzchni z betonu asfaltowego 
w ilości 0,2kg/m</t>
    </r>
    <r>
      <rPr>
        <vertAlign val="superscript"/>
        <sz val="12"/>
        <rFont val="Arial"/>
        <family val="2"/>
        <charset val="238"/>
      </rPr>
      <t xml:space="preserve">2 </t>
    </r>
    <r>
      <rPr>
        <sz val="12"/>
        <rFont val="Arial"/>
        <family val="2"/>
        <charset val="238"/>
      </rPr>
      <t>- sfrezowanie istniejąca nawierzchnia
bitumiczna
130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 xml:space="preserve"> - odtworzenie jezdni</t>
    </r>
  </si>
  <si>
    <t>Regulacja pionowa zaworów wodociągowych, 
studzienek kanalizacji sanitarnej</t>
  </si>
  <si>
    <t>3.29</t>
  </si>
  <si>
    <t>Likwidacja istniejących wpustów wraz z wywozwem
i utylizacją</t>
  </si>
  <si>
    <t>4.8</t>
  </si>
  <si>
    <t>5.5</t>
  </si>
  <si>
    <t>5.6</t>
  </si>
  <si>
    <t>Kopanie rowów dla kabli i pod fundamenty</t>
  </si>
  <si>
    <t>Ręczne rozrzucenie mieszanki ziemi urodzajnej i torfu 
o gruboścu warstwy 12 cm</t>
  </si>
  <si>
    <r>
      <t>Mechaniczne oczyszczenie warstwy nawierzchni 
z betonu asfaltowego - sfrezowanie istniejąca 
nawierzchnia bitumiczna
130 m</t>
    </r>
    <r>
      <rPr>
        <vertAlign val="superscript"/>
        <sz val="12"/>
        <rFont val="Arial"/>
        <family val="2"/>
        <charset val="238"/>
      </rPr>
      <t xml:space="preserve">2 </t>
    </r>
    <r>
      <rPr>
        <sz val="12"/>
        <rFont val="Arial"/>
        <family val="2"/>
        <charset val="238"/>
      </rPr>
      <t>- odtwarzana jezdnia</t>
    </r>
  </si>
  <si>
    <r>
      <t>Warstwa ścieralna z betonu asfaltowego (AC11S)
- warstwa o grubości 4 cm po zagęszczeniu 
130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 xml:space="preserve">  - odtwarzana jezdnia</t>
    </r>
  </si>
  <si>
    <t>Montaż tabliczek bezpiecznikowych, tabliczka na 
konstrukcji, bezpiecznikowa</t>
  </si>
  <si>
    <t>Montaż uziomu powierzchniowego, głębokość 
wykopu do 0,8 m</t>
  </si>
  <si>
    <t>Wymiana armatury wodociągowej sieciowej
i przyłączeniowej (zasuwki, zasuwy)</t>
  </si>
  <si>
    <r>
      <t xml:space="preserve">Rozebranie nawierzchni z kruszywa, gruzu 
o gr. około 15 </t>
    </r>
    <r>
      <rPr>
        <sz val="12"/>
        <rFont val="Czcionka tekstu podstawowego"/>
        <charset val="238"/>
      </rPr>
      <t>÷</t>
    </r>
    <r>
      <rPr>
        <sz val="12"/>
        <rFont val="Arial"/>
        <family val="2"/>
        <charset val="238"/>
      </rPr>
      <t xml:space="preserve"> 20 cm wraz z wywozem 
materiału z rozbiórki i utylizacją </t>
    </r>
  </si>
  <si>
    <t>Kosztorys Ofertowy</t>
  </si>
  <si>
    <t>RZP.271.27.2023.ZP2                                                                                            Formularz 2.1</t>
  </si>
  <si>
    <t>I etap budowy ul. Ptasiej w Murowańcu od ul. Łochowskiej do ul. Strusiej</t>
  </si>
  <si>
    <t>2.18</t>
  </si>
  <si>
    <t>2.19</t>
  </si>
  <si>
    <t>Układanie kabli w rowach kablowych / rurach osłonowych, przykrycie kabla folią ostrzegawczą - YAKY 4×25</t>
  </si>
  <si>
    <r>
      <t>Montaż wysięgników stalowych do oprawy oświetleniowej l=1 m, h=1m, kąt 5</t>
    </r>
    <r>
      <rPr>
        <sz val="12"/>
        <color rgb="FFFF0000"/>
        <rFont val="Calibri"/>
        <family val="2"/>
        <charset val="238"/>
      </rPr>
      <t>⁰</t>
    </r>
  </si>
  <si>
    <t xml:space="preserve">Montaż na wysięgniku opraw do lamp, oprawa oświetleniowa z panelem typu LED </t>
  </si>
  <si>
    <t>Przewierty mechaniczne dla rur pod obiektami SRS75</t>
  </si>
  <si>
    <t>Wykonanie kanału technologicznego składającego się
z 1 rury o średnicy min.140 mm, 3 rur światłowodowych 
o średnicy 40 mm oraz 1 prefabrykowanej wiązki 
mikrorur 7 × 12 mm</t>
  </si>
  <si>
    <t>Montaż muf</t>
  </si>
  <si>
    <t xml:space="preserve">Montaż na osobnym odgiętym słupku sygnalizacji aktywnej (Signal Flash) dla przejścia dla pieszych z panelem solarnym </t>
  </si>
  <si>
    <t>Rurociągi kanalizacyjne z PVC o śr. 200 mm na ścianach 
w budynkach niemieszkalnych o połączeniach wciskowych
-kaskada wewnętrzna</t>
  </si>
  <si>
    <t>Demontaż  słupa betonowego, z fundamentem, 
z wysięgnikiem wraz z wywozem i utylizacją</t>
  </si>
  <si>
    <t xml:space="preserve">Układanie rur ochronnych w wykopie, rura DVR75 </t>
  </si>
  <si>
    <t>Układanie rur ochronnych w wykopie, rura DVK75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</si>
</sst>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_ ;\-#,##0.00\ "/>
    <numFmt numFmtId="165" formatCode="00\-000"/>
  </numFmts>
  <fonts count="13">
    <font>
      <sz val="10"/>
      <name val="Arial"/>
      <charset val="238"/>
    </font>
    <font>
      <sz val="10"/>
      <name val="Arial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sz val="11"/>
      <name val="Czcionka tekstu podstawowego"/>
      <charset val="238"/>
    </font>
    <font>
      <sz val="12"/>
      <name val="Czcionka tekstu podstawowego"/>
      <charset val="238"/>
    </font>
    <font>
      <vertAlign val="subscript"/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0" xfId="0" applyFont="1" applyFill="1"/>
    <xf numFmtId="2" fontId="3" fillId="0" borderId="1" xfId="1" applyNumberFormat="1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16" fontId="3" fillId="3" borderId="1" xfId="0" applyNumberFormat="1" applyFont="1" applyFill="1" applyBorder="1" applyAlignment="1">
      <alignment horizontal="center" vertical="center"/>
    </xf>
    <xf numFmtId="2" fontId="3" fillId="0" borderId="0" xfId="0" applyNumberFormat="1" applyFont="1" applyFill="1"/>
    <xf numFmtId="164" fontId="2" fillId="0" borderId="0" xfId="0" applyNumberFormat="1" applyFont="1" applyFill="1"/>
    <xf numFmtId="1" fontId="2" fillId="0" borderId="0" xfId="0" applyNumberFormat="1" applyFont="1" applyFill="1"/>
    <xf numFmtId="2" fontId="2" fillId="0" borderId="0" xfId="0" applyNumberFormat="1" applyFont="1" applyFill="1"/>
    <xf numFmtId="164" fontId="3" fillId="0" borderId="0" xfId="0" applyNumberFormat="1" applyFont="1" applyFill="1"/>
    <xf numFmtId="0" fontId="4" fillId="3" borderId="1" xfId="0" applyFont="1" applyFill="1" applyBorder="1" applyAlignment="1">
      <alignment horizontal="center" vertical="center" wrapText="1"/>
    </xf>
    <xf numFmtId="2" fontId="6" fillId="0" borderId="0" xfId="0" applyNumberFormat="1" applyFont="1" applyFill="1"/>
    <xf numFmtId="2" fontId="4" fillId="2" borderId="1" xfId="0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/>
    </xf>
    <xf numFmtId="2" fontId="4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/>
    <xf numFmtId="2" fontId="3" fillId="4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/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wrapText="1"/>
    </xf>
    <xf numFmtId="2" fontId="3" fillId="4" borderId="1" xfId="1" applyNumberFormat="1" applyFont="1" applyFill="1" applyBorder="1" applyAlignment="1">
      <alignment horizontal="center"/>
    </xf>
    <xf numFmtId="2" fontId="6" fillId="4" borderId="1" xfId="0" applyNumberFormat="1" applyFont="1" applyFill="1" applyBorder="1"/>
    <xf numFmtId="2" fontId="3" fillId="4" borderId="1" xfId="0" applyNumberFormat="1" applyFont="1" applyFill="1" applyBorder="1"/>
    <xf numFmtId="2" fontId="2" fillId="4" borderId="1" xfId="1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vertical="center"/>
    </xf>
    <xf numFmtId="2" fontId="6" fillId="4" borderId="1" xfId="0" applyNumberFormat="1" applyFont="1" applyFill="1" applyBorder="1" applyAlignment="1"/>
    <xf numFmtId="0" fontId="8" fillId="4" borderId="1" xfId="0" applyFont="1" applyFill="1" applyBorder="1" applyAlignment="1">
      <alignment wrapText="1"/>
    </xf>
    <xf numFmtId="2" fontId="8" fillId="4" borderId="1" xfId="0" applyNumberFormat="1" applyFont="1" applyFill="1" applyBorder="1" applyAlignment="1">
      <alignment wrapText="1"/>
    </xf>
    <xf numFmtId="44" fontId="4" fillId="4" borderId="1" xfId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/>
    </xf>
    <xf numFmtId="2" fontId="5" fillId="4" borderId="1" xfId="1" applyNumberFormat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2" fontId="4" fillId="3" borderId="1" xfId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16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/>
    </xf>
    <xf numFmtId="0" fontId="6" fillId="4" borderId="4" xfId="0" applyFont="1" applyFill="1" applyBorder="1" applyAlignment="1"/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6" fillId="4" borderId="1" xfId="0" applyFont="1" applyFill="1" applyBorder="1" applyAlignment="1"/>
    <xf numFmtId="0" fontId="5" fillId="4" borderId="2" xfId="0" applyFont="1" applyFill="1" applyBorder="1" applyAlignment="1"/>
    <xf numFmtId="0" fontId="5" fillId="4" borderId="4" xfId="0" applyFont="1" applyFill="1" applyBorder="1" applyAlignment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06"/>
  <sheetViews>
    <sheetView tabSelected="1" view="pageBreakPreview" zoomScaleNormal="70" zoomScaleSheetLayoutView="100" workbookViewId="0">
      <pane ySplit="2" topLeftCell="A141" activePane="bottomLeft" state="frozen"/>
      <selection pane="bottomLeft" activeCell="A2" sqref="A2:G2"/>
    </sheetView>
  </sheetViews>
  <sheetFormatPr defaultColWidth="9.140625" defaultRowHeight="15"/>
  <cols>
    <col min="1" max="1" width="13.28515625" style="2" customWidth="1"/>
    <col min="2" max="2" width="20.5703125" style="2" customWidth="1"/>
    <col min="3" max="3" width="59.7109375" style="1" customWidth="1"/>
    <col min="4" max="4" width="16.7109375" style="2" customWidth="1"/>
    <col min="5" max="6" width="20.7109375" style="25" customWidth="1"/>
    <col min="7" max="7" width="46.7109375" style="23" customWidth="1"/>
    <col min="8" max="8" width="10.85546875" style="2" bestFit="1" customWidth="1"/>
    <col min="9" max="10" width="12.140625" style="2" bestFit="1" customWidth="1"/>
    <col min="11" max="16384" width="9.140625" style="2"/>
  </cols>
  <sheetData>
    <row r="2" spans="1:9" s="7" customFormat="1" ht="21.75" customHeight="1">
      <c r="A2" s="65" t="s">
        <v>264</v>
      </c>
      <c r="B2" s="66"/>
      <c r="C2" s="66"/>
      <c r="D2" s="66"/>
      <c r="E2" s="66"/>
      <c r="F2" s="66"/>
      <c r="G2" s="67"/>
    </row>
    <row r="3" spans="1:9" s="7" customFormat="1" ht="24.75" customHeight="1">
      <c r="A3" s="65" t="s">
        <v>263</v>
      </c>
      <c r="B3" s="66"/>
      <c r="C3" s="66"/>
      <c r="D3" s="66"/>
      <c r="E3" s="66"/>
      <c r="F3" s="66"/>
      <c r="G3" s="67"/>
    </row>
    <row r="4" spans="1:9" s="7" customFormat="1" ht="18" customHeight="1">
      <c r="A4" s="65" t="s">
        <v>265</v>
      </c>
      <c r="B4" s="66"/>
      <c r="C4" s="66"/>
      <c r="D4" s="66"/>
      <c r="E4" s="66"/>
      <c r="F4" s="66"/>
      <c r="G4" s="67"/>
    </row>
    <row r="5" spans="1:9" s="7" customFormat="1" ht="72">
      <c r="A5" s="37" t="s">
        <v>29</v>
      </c>
      <c r="B5" s="38" t="s">
        <v>44</v>
      </c>
      <c r="C5" s="38" t="s">
        <v>31</v>
      </c>
      <c r="D5" s="38" t="s">
        <v>54</v>
      </c>
      <c r="E5" s="39" t="s">
        <v>32</v>
      </c>
      <c r="F5" s="56" t="s">
        <v>55</v>
      </c>
      <c r="G5" s="40" t="s">
        <v>47</v>
      </c>
    </row>
    <row r="6" spans="1:9" s="7" customFormat="1" ht="18">
      <c r="A6" s="13" t="s">
        <v>59</v>
      </c>
      <c r="B6" s="70" t="s">
        <v>58</v>
      </c>
      <c r="C6" s="71"/>
      <c r="D6" s="12"/>
      <c r="E6" s="26"/>
      <c r="F6" s="57"/>
      <c r="G6" s="24"/>
    </row>
    <row r="7" spans="1:9" s="8" customFormat="1" ht="15.75">
      <c r="A7" s="29">
        <v>1</v>
      </c>
      <c r="B7" s="33" t="s">
        <v>2</v>
      </c>
      <c r="C7" s="34"/>
      <c r="D7" s="33"/>
      <c r="E7" s="35"/>
      <c r="F7" s="46"/>
      <c r="G7" s="36"/>
    </row>
    <row r="8" spans="1:9" ht="30">
      <c r="A8" s="4" t="s">
        <v>9</v>
      </c>
      <c r="B8" s="4" t="s">
        <v>33</v>
      </c>
      <c r="C8" s="5" t="s">
        <v>99</v>
      </c>
      <c r="D8" s="4" t="s">
        <v>3</v>
      </c>
      <c r="E8" s="27">
        <v>1</v>
      </c>
      <c r="F8" s="9"/>
      <c r="G8" s="9">
        <f>F8*E8</f>
        <v>0</v>
      </c>
    </row>
    <row r="9" spans="1:9" ht="60">
      <c r="A9" s="4" t="s">
        <v>10</v>
      </c>
      <c r="B9" s="4" t="s">
        <v>34</v>
      </c>
      <c r="C9" s="5" t="s">
        <v>226</v>
      </c>
      <c r="D9" s="4" t="s">
        <v>227</v>
      </c>
      <c r="E9" s="27">
        <v>1700</v>
      </c>
      <c r="F9" s="9"/>
      <c r="G9" s="9">
        <f>F9*E9</f>
        <v>0</v>
      </c>
    </row>
    <row r="10" spans="1:9" ht="45">
      <c r="A10" s="4" t="s">
        <v>42</v>
      </c>
      <c r="B10" s="4" t="s">
        <v>34</v>
      </c>
      <c r="C10" s="5" t="s">
        <v>262</v>
      </c>
      <c r="D10" s="4" t="s">
        <v>227</v>
      </c>
      <c r="E10" s="27">
        <v>2500</v>
      </c>
      <c r="F10" s="9"/>
      <c r="G10" s="9">
        <f>F10*E10</f>
        <v>0</v>
      </c>
    </row>
    <row r="11" spans="1:9" ht="45">
      <c r="A11" s="4" t="s">
        <v>74</v>
      </c>
      <c r="B11" s="4" t="s">
        <v>34</v>
      </c>
      <c r="C11" s="5" t="s">
        <v>95</v>
      </c>
      <c r="D11" s="4" t="s">
        <v>0</v>
      </c>
      <c r="E11" s="27">
        <v>450</v>
      </c>
      <c r="F11" s="9"/>
      <c r="G11" s="9">
        <f>F11*E11</f>
        <v>0</v>
      </c>
    </row>
    <row r="12" spans="1:9" ht="45">
      <c r="A12" s="4" t="s">
        <v>75</v>
      </c>
      <c r="B12" s="4" t="s">
        <v>237</v>
      </c>
      <c r="C12" s="5" t="s">
        <v>247</v>
      </c>
      <c r="D12" s="4" t="s">
        <v>227</v>
      </c>
      <c r="E12" s="27">
        <v>135</v>
      </c>
      <c r="F12" s="9"/>
      <c r="G12" s="9">
        <f>E12*F12</f>
        <v>0</v>
      </c>
    </row>
    <row r="13" spans="1:9">
      <c r="A13" s="4" t="s">
        <v>76</v>
      </c>
      <c r="B13" s="4" t="s">
        <v>34</v>
      </c>
      <c r="C13" s="5" t="s">
        <v>224</v>
      </c>
      <c r="D13" s="4" t="s">
        <v>27</v>
      </c>
      <c r="E13" s="27">
        <v>1</v>
      </c>
      <c r="F13" s="9"/>
      <c r="G13" s="9">
        <f>E13*F13</f>
        <v>0</v>
      </c>
      <c r="I13" s="17"/>
    </row>
    <row r="14" spans="1:9" ht="30">
      <c r="A14" s="4" t="s">
        <v>77</v>
      </c>
      <c r="B14" s="4" t="s">
        <v>34</v>
      </c>
      <c r="C14" s="5" t="s">
        <v>225</v>
      </c>
      <c r="D14" s="4" t="s">
        <v>3</v>
      </c>
      <c r="E14" s="27">
        <v>3</v>
      </c>
      <c r="F14" s="9"/>
      <c r="G14" s="9">
        <f>E14*F14</f>
        <v>0</v>
      </c>
    </row>
    <row r="15" spans="1:9" ht="45">
      <c r="A15" s="4" t="s">
        <v>78</v>
      </c>
      <c r="B15" s="4" t="s">
        <v>34</v>
      </c>
      <c r="C15" s="5" t="s">
        <v>246</v>
      </c>
      <c r="D15" s="4" t="s">
        <v>3</v>
      </c>
      <c r="E15" s="27">
        <v>3</v>
      </c>
      <c r="F15" s="9"/>
      <c r="G15" s="9">
        <f>E15*F15</f>
        <v>0</v>
      </c>
    </row>
    <row r="16" spans="1:9" ht="15.75">
      <c r="A16" s="29">
        <v>2</v>
      </c>
      <c r="B16" s="68" t="s">
        <v>1</v>
      </c>
      <c r="C16" s="69"/>
      <c r="D16" s="30"/>
      <c r="E16" s="31"/>
      <c r="F16" s="43"/>
      <c r="G16" s="32"/>
    </row>
    <row r="17" spans="1:10" ht="45">
      <c r="A17" s="4" t="s">
        <v>11</v>
      </c>
      <c r="B17" s="4" t="s">
        <v>23</v>
      </c>
      <c r="C17" s="5" t="s">
        <v>223</v>
      </c>
      <c r="D17" s="4" t="s">
        <v>45</v>
      </c>
      <c r="E17" s="27">
        <v>1500</v>
      </c>
      <c r="F17" s="9"/>
      <c r="G17" s="9">
        <f>F17*E17</f>
        <v>0</v>
      </c>
    </row>
    <row r="18" spans="1:10" ht="30">
      <c r="A18" s="4" t="s">
        <v>12</v>
      </c>
      <c r="B18" s="4" t="s">
        <v>35</v>
      </c>
      <c r="C18" s="5" t="s">
        <v>57</v>
      </c>
      <c r="D18" s="4" t="s">
        <v>45</v>
      </c>
      <c r="E18" s="27">
        <v>2600</v>
      </c>
      <c r="F18" s="9"/>
      <c r="G18" s="9">
        <f>F18*E18</f>
        <v>0</v>
      </c>
    </row>
    <row r="19" spans="1:10" ht="45">
      <c r="A19" s="4" t="s">
        <v>13</v>
      </c>
      <c r="B19" s="4" t="s">
        <v>35</v>
      </c>
      <c r="C19" s="5" t="s">
        <v>217</v>
      </c>
      <c r="D19" s="4" t="s">
        <v>45</v>
      </c>
      <c r="E19" s="27">
        <v>450</v>
      </c>
      <c r="F19" s="9"/>
      <c r="G19" s="9">
        <f>F19*E19</f>
        <v>0</v>
      </c>
      <c r="I19" s="17"/>
    </row>
    <row r="20" spans="1:10" ht="30">
      <c r="A20" s="4" t="s">
        <v>24</v>
      </c>
      <c r="B20" s="4" t="s">
        <v>36</v>
      </c>
      <c r="C20" s="5" t="s">
        <v>218</v>
      </c>
      <c r="D20" s="4" t="s">
        <v>45</v>
      </c>
      <c r="E20" s="27">
        <v>850</v>
      </c>
      <c r="F20" s="9"/>
      <c r="G20" s="9">
        <f>F20*E20</f>
        <v>0</v>
      </c>
    </row>
    <row r="21" spans="1:10" s="8" customFormat="1" ht="15.75">
      <c r="A21" s="29">
        <v>3</v>
      </c>
      <c r="B21" s="41" t="s">
        <v>222</v>
      </c>
      <c r="C21" s="42"/>
      <c r="D21" s="30"/>
      <c r="E21" s="43"/>
      <c r="F21" s="43"/>
      <c r="G21" s="44"/>
    </row>
    <row r="22" spans="1:10" s="8" customFormat="1" ht="30">
      <c r="A22" s="4" t="s">
        <v>14</v>
      </c>
      <c r="B22" s="4" t="s">
        <v>219</v>
      </c>
      <c r="C22" s="5" t="s">
        <v>249</v>
      </c>
      <c r="D22" s="4" t="s">
        <v>27</v>
      </c>
      <c r="E22" s="27">
        <v>50</v>
      </c>
      <c r="F22" s="9"/>
      <c r="G22" s="9">
        <f>E22*F22</f>
        <v>0</v>
      </c>
    </row>
    <row r="23" spans="1:10" s="8" customFormat="1" ht="30">
      <c r="A23" s="4" t="s">
        <v>65</v>
      </c>
      <c r="B23" s="4" t="s">
        <v>219</v>
      </c>
      <c r="C23" s="5" t="s">
        <v>261</v>
      </c>
      <c r="D23" s="4" t="s">
        <v>27</v>
      </c>
      <c r="E23" s="27">
        <v>10</v>
      </c>
      <c r="F23" s="9"/>
      <c r="G23" s="9">
        <f>E23*F23</f>
        <v>0</v>
      </c>
    </row>
    <row r="24" spans="1:10" s="8" customFormat="1" ht="60">
      <c r="A24" s="4" t="s">
        <v>66</v>
      </c>
      <c r="B24" s="4" t="s">
        <v>238</v>
      </c>
      <c r="C24" s="5" t="s">
        <v>94</v>
      </c>
      <c r="D24" s="4" t="s">
        <v>0</v>
      </c>
      <c r="E24" s="27">
        <v>200</v>
      </c>
      <c r="F24" s="9"/>
      <c r="G24" s="9">
        <f>E24*F24</f>
        <v>0</v>
      </c>
      <c r="I24" s="18"/>
    </row>
    <row r="25" spans="1:10" s="8" customFormat="1" ht="15.75">
      <c r="A25" s="4" t="s">
        <v>79</v>
      </c>
      <c r="B25" s="4" t="s">
        <v>220</v>
      </c>
      <c r="C25" s="5" t="s">
        <v>221</v>
      </c>
      <c r="D25" s="4" t="s">
        <v>27</v>
      </c>
      <c r="E25" s="27">
        <v>20</v>
      </c>
      <c r="F25" s="9"/>
      <c r="G25" s="9">
        <f>E25*F25</f>
        <v>0</v>
      </c>
    </row>
    <row r="26" spans="1:10" ht="15.75">
      <c r="A26" s="29">
        <v>4</v>
      </c>
      <c r="B26" s="68" t="s">
        <v>4</v>
      </c>
      <c r="C26" s="69"/>
      <c r="D26" s="30"/>
      <c r="E26" s="45"/>
      <c r="F26" s="43"/>
      <c r="G26" s="44"/>
    </row>
    <row r="27" spans="1:10" ht="45">
      <c r="A27" s="4" t="s">
        <v>15</v>
      </c>
      <c r="B27" s="4" t="s">
        <v>37</v>
      </c>
      <c r="C27" s="5" t="s">
        <v>215</v>
      </c>
      <c r="D27" s="4" t="s">
        <v>227</v>
      </c>
      <c r="E27" s="27">
        <v>120</v>
      </c>
      <c r="F27" s="9"/>
      <c r="G27" s="9">
        <f t="shared" ref="G27:G34" si="0">F27*E27</f>
        <v>0</v>
      </c>
    </row>
    <row r="28" spans="1:10" ht="60">
      <c r="A28" s="4" t="s">
        <v>16</v>
      </c>
      <c r="B28" s="4" t="s">
        <v>37</v>
      </c>
      <c r="C28" s="5" t="s">
        <v>228</v>
      </c>
      <c r="D28" s="4" t="s">
        <v>227</v>
      </c>
      <c r="E28" s="27">
        <v>3930</v>
      </c>
      <c r="F28" s="9"/>
      <c r="G28" s="9">
        <f t="shared" si="0"/>
        <v>0</v>
      </c>
    </row>
    <row r="29" spans="1:10" s="8" customFormat="1" ht="45">
      <c r="A29" s="4" t="s">
        <v>17</v>
      </c>
      <c r="B29" s="4" t="s">
        <v>37</v>
      </c>
      <c r="C29" s="5" t="s">
        <v>100</v>
      </c>
      <c r="D29" s="4" t="s">
        <v>227</v>
      </c>
      <c r="E29" s="27">
        <v>1550</v>
      </c>
      <c r="F29" s="9"/>
      <c r="G29" s="9">
        <f t="shared" si="0"/>
        <v>0</v>
      </c>
      <c r="H29" s="19"/>
      <c r="I29" s="19"/>
      <c r="J29" s="20"/>
    </row>
    <row r="30" spans="1:10" s="8" customFormat="1" ht="121.5">
      <c r="A30" s="4" t="s">
        <v>43</v>
      </c>
      <c r="B30" s="4" t="s">
        <v>101</v>
      </c>
      <c r="C30" s="5" t="s">
        <v>229</v>
      </c>
      <c r="D30" s="4" t="s">
        <v>227</v>
      </c>
      <c r="E30" s="27">
        <v>4050</v>
      </c>
      <c r="F30" s="9"/>
      <c r="G30" s="9">
        <f t="shared" si="0"/>
        <v>0</v>
      </c>
    </row>
    <row r="31" spans="1:10" s="8" customFormat="1" ht="63">
      <c r="A31" s="4" t="s">
        <v>102</v>
      </c>
      <c r="B31" s="4" t="s">
        <v>239</v>
      </c>
      <c r="C31" s="5" t="s">
        <v>230</v>
      </c>
      <c r="D31" s="4" t="s">
        <v>227</v>
      </c>
      <c r="E31" s="27">
        <v>120</v>
      </c>
      <c r="F31" s="9"/>
      <c r="G31" s="9">
        <f t="shared" si="0"/>
        <v>0</v>
      </c>
    </row>
    <row r="32" spans="1:10" s="8" customFormat="1" ht="63">
      <c r="A32" s="4" t="s">
        <v>214</v>
      </c>
      <c r="B32" s="4" t="s">
        <v>48</v>
      </c>
      <c r="C32" s="5" t="s">
        <v>231</v>
      </c>
      <c r="D32" s="4" t="s">
        <v>227</v>
      </c>
      <c r="E32" s="27">
        <v>1550</v>
      </c>
      <c r="F32" s="9"/>
      <c r="G32" s="9">
        <f t="shared" si="0"/>
        <v>0</v>
      </c>
    </row>
    <row r="33" spans="1:9" s="8" customFormat="1" ht="78">
      <c r="A33" s="4" t="s">
        <v>216</v>
      </c>
      <c r="B33" s="4" t="s">
        <v>49</v>
      </c>
      <c r="C33" s="5" t="s">
        <v>236</v>
      </c>
      <c r="D33" s="4" t="s">
        <v>227</v>
      </c>
      <c r="E33" s="27">
        <v>120</v>
      </c>
      <c r="F33" s="9"/>
      <c r="G33" s="9">
        <f t="shared" si="0"/>
        <v>0</v>
      </c>
    </row>
    <row r="34" spans="1:9" s="8" customFormat="1" ht="114">
      <c r="A34" s="4" t="s">
        <v>252</v>
      </c>
      <c r="B34" s="4" t="s">
        <v>49</v>
      </c>
      <c r="C34" s="5" t="s">
        <v>232</v>
      </c>
      <c r="D34" s="4" t="s">
        <v>227</v>
      </c>
      <c r="E34" s="27">
        <v>3930</v>
      </c>
      <c r="F34" s="9"/>
      <c r="G34" s="9">
        <f>F34*E34</f>
        <v>0</v>
      </c>
    </row>
    <row r="35" spans="1:9" s="8" customFormat="1" ht="15.75">
      <c r="A35" s="29">
        <v>5</v>
      </c>
      <c r="B35" s="68" t="s">
        <v>5</v>
      </c>
      <c r="C35" s="69"/>
      <c r="D35" s="30"/>
      <c r="E35" s="32"/>
      <c r="F35" s="43"/>
      <c r="G35" s="44"/>
    </row>
    <row r="36" spans="1:9" s="8" customFormat="1" ht="93">
      <c r="A36" s="4" t="s">
        <v>30</v>
      </c>
      <c r="B36" s="4" t="s">
        <v>241</v>
      </c>
      <c r="C36" s="5" t="s">
        <v>233</v>
      </c>
      <c r="D36" s="4" t="s">
        <v>227</v>
      </c>
      <c r="E36" s="27">
        <v>30</v>
      </c>
      <c r="F36" s="9"/>
      <c r="G36" s="9">
        <f>E36*F36</f>
        <v>0</v>
      </c>
    </row>
    <row r="37" spans="1:9" s="8" customFormat="1" ht="66">
      <c r="A37" s="4" t="s">
        <v>18</v>
      </c>
      <c r="B37" s="4" t="s">
        <v>49</v>
      </c>
      <c r="C37" s="5" t="s">
        <v>234</v>
      </c>
      <c r="D37" s="4" t="s">
        <v>227</v>
      </c>
      <c r="E37" s="27">
        <v>120</v>
      </c>
      <c r="F37" s="9"/>
      <c r="G37" s="9">
        <f>E37*F37</f>
        <v>0</v>
      </c>
    </row>
    <row r="38" spans="1:9" s="8" customFormat="1" ht="99">
      <c r="A38" s="4" t="s">
        <v>134</v>
      </c>
      <c r="B38" s="4" t="s">
        <v>240</v>
      </c>
      <c r="C38" s="5" t="s">
        <v>235</v>
      </c>
      <c r="D38" s="4" t="s">
        <v>227</v>
      </c>
      <c r="E38" s="27">
        <v>5450</v>
      </c>
      <c r="F38" s="9"/>
      <c r="G38" s="9">
        <f>E38*F38</f>
        <v>0</v>
      </c>
      <c r="I38" s="20"/>
    </row>
    <row r="39" spans="1:9" s="8" customFormat="1" ht="63">
      <c r="A39" s="4" t="s">
        <v>135</v>
      </c>
      <c r="B39" s="4" t="s">
        <v>242</v>
      </c>
      <c r="C39" s="5" t="s">
        <v>257</v>
      </c>
      <c r="D39" s="4" t="s">
        <v>227</v>
      </c>
      <c r="E39" s="27">
        <v>130</v>
      </c>
      <c r="F39" s="9"/>
      <c r="G39" s="9">
        <f>F39*E39</f>
        <v>0</v>
      </c>
      <c r="I39" s="20"/>
    </row>
    <row r="40" spans="1:9" s="8" customFormat="1" ht="66">
      <c r="A40" s="4" t="s">
        <v>253</v>
      </c>
      <c r="B40" s="4" t="s">
        <v>242</v>
      </c>
      <c r="C40" s="5" t="s">
        <v>248</v>
      </c>
      <c r="D40" s="4" t="s">
        <v>227</v>
      </c>
      <c r="E40" s="27">
        <v>130</v>
      </c>
      <c r="F40" s="9"/>
      <c r="G40" s="9">
        <f>F40*E40</f>
        <v>0</v>
      </c>
      <c r="I40" s="20"/>
    </row>
    <row r="41" spans="1:9" s="8" customFormat="1" ht="48">
      <c r="A41" s="4" t="s">
        <v>254</v>
      </c>
      <c r="B41" s="4" t="s">
        <v>212</v>
      </c>
      <c r="C41" s="5" t="s">
        <v>258</v>
      </c>
      <c r="D41" s="4" t="s">
        <v>227</v>
      </c>
      <c r="E41" s="27">
        <v>130</v>
      </c>
      <c r="F41" s="9"/>
      <c r="G41" s="9">
        <f>E41*F41</f>
        <v>0</v>
      </c>
    </row>
    <row r="42" spans="1:9" ht="15.75">
      <c r="A42" s="29">
        <v>6</v>
      </c>
      <c r="B42" s="33" t="s">
        <v>6</v>
      </c>
      <c r="C42" s="42"/>
      <c r="D42" s="30"/>
      <c r="E42" s="43"/>
      <c r="F42" s="43"/>
      <c r="G42" s="46"/>
    </row>
    <row r="43" spans="1:9" ht="30">
      <c r="A43" s="4" t="s">
        <v>19</v>
      </c>
      <c r="B43" s="4" t="s">
        <v>73</v>
      </c>
      <c r="C43" s="5" t="s">
        <v>213</v>
      </c>
      <c r="D43" s="4" t="s">
        <v>227</v>
      </c>
      <c r="E43" s="27">
        <v>90</v>
      </c>
      <c r="F43" s="9"/>
      <c r="G43" s="9">
        <f>E43*F43</f>
        <v>0</v>
      </c>
    </row>
    <row r="44" spans="1:9" ht="30">
      <c r="A44" s="4" t="s">
        <v>20</v>
      </c>
      <c r="B44" s="4" t="s">
        <v>38</v>
      </c>
      <c r="C44" s="5" t="s">
        <v>67</v>
      </c>
      <c r="D44" s="4" t="s">
        <v>27</v>
      </c>
      <c r="E44" s="27">
        <v>27</v>
      </c>
      <c r="F44" s="9"/>
      <c r="G44" s="9">
        <f>E44*F44</f>
        <v>0</v>
      </c>
    </row>
    <row r="45" spans="1:9" ht="30">
      <c r="A45" s="4" t="s">
        <v>69</v>
      </c>
      <c r="B45" s="4" t="s">
        <v>38</v>
      </c>
      <c r="C45" s="5" t="s">
        <v>68</v>
      </c>
      <c r="D45" s="4" t="s">
        <v>27</v>
      </c>
      <c r="E45" s="27">
        <v>22</v>
      </c>
      <c r="F45" s="9"/>
      <c r="G45" s="9">
        <f>E45*F45</f>
        <v>0</v>
      </c>
      <c r="H45" s="17"/>
    </row>
    <row r="46" spans="1:9" s="8" customFormat="1" ht="30">
      <c r="A46" s="4" t="s">
        <v>108</v>
      </c>
      <c r="B46" s="6" t="s">
        <v>38</v>
      </c>
      <c r="C46" s="5" t="s">
        <v>53</v>
      </c>
      <c r="D46" s="4" t="s">
        <v>3</v>
      </c>
      <c r="E46" s="27">
        <v>1</v>
      </c>
      <c r="F46" s="9"/>
      <c r="G46" s="9">
        <f>E46*F46</f>
        <v>0</v>
      </c>
    </row>
    <row r="47" spans="1:9" s="8" customFormat="1" ht="15.75">
      <c r="A47" s="29">
        <v>7</v>
      </c>
      <c r="B47" s="68" t="s">
        <v>7</v>
      </c>
      <c r="C47" s="69"/>
      <c r="D47" s="30"/>
      <c r="E47" s="43"/>
      <c r="F47" s="43"/>
      <c r="G47" s="44"/>
    </row>
    <row r="48" spans="1:9" s="8" customFormat="1" ht="45">
      <c r="A48" s="4" t="s">
        <v>21</v>
      </c>
      <c r="B48" s="4" t="s">
        <v>39</v>
      </c>
      <c r="C48" s="5" t="s">
        <v>56</v>
      </c>
      <c r="D48" s="4" t="s">
        <v>0</v>
      </c>
      <c r="E48" s="27">
        <v>1050</v>
      </c>
      <c r="F48" s="9"/>
      <c r="G48" s="9">
        <f>E48*F48</f>
        <v>0</v>
      </c>
    </row>
    <row r="49" spans="1:10" s="8" customFormat="1" ht="60">
      <c r="A49" s="4" t="s">
        <v>22</v>
      </c>
      <c r="B49" s="4" t="s">
        <v>39</v>
      </c>
      <c r="C49" s="5" t="s">
        <v>60</v>
      </c>
      <c r="D49" s="4" t="s">
        <v>0</v>
      </c>
      <c r="E49" s="27">
        <v>510</v>
      </c>
      <c r="F49" s="9"/>
      <c r="G49" s="9">
        <f>E49*F49</f>
        <v>0</v>
      </c>
    </row>
    <row r="50" spans="1:10" s="8" customFormat="1" ht="45">
      <c r="A50" s="4" t="s">
        <v>28</v>
      </c>
      <c r="B50" s="4" t="s">
        <v>39</v>
      </c>
      <c r="C50" s="5" t="s">
        <v>61</v>
      </c>
      <c r="D50" s="4" t="s">
        <v>0</v>
      </c>
      <c r="E50" s="27">
        <v>140</v>
      </c>
      <c r="F50" s="9"/>
      <c r="G50" s="9">
        <f>E50*F50</f>
        <v>0</v>
      </c>
    </row>
    <row r="51" spans="1:10" s="8" customFormat="1" ht="45">
      <c r="A51" s="4" t="s">
        <v>70</v>
      </c>
      <c r="B51" s="4" t="s">
        <v>40</v>
      </c>
      <c r="C51" s="5" t="s">
        <v>62</v>
      </c>
      <c r="D51" s="4" t="s">
        <v>0</v>
      </c>
      <c r="E51" s="27">
        <v>1100</v>
      </c>
      <c r="F51" s="9"/>
      <c r="G51" s="9">
        <f>E51*F51</f>
        <v>0</v>
      </c>
    </row>
    <row r="52" spans="1:10" ht="15.75">
      <c r="A52" s="29">
        <v>8</v>
      </c>
      <c r="B52" s="68" t="s">
        <v>110</v>
      </c>
      <c r="C52" s="69"/>
      <c r="D52" s="30"/>
      <c r="E52" s="43"/>
      <c r="F52" s="31"/>
      <c r="G52" s="44"/>
    </row>
    <row r="53" spans="1:10" ht="30">
      <c r="A53" s="4" t="s">
        <v>109</v>
      </c>
      <c r="B53" s="6" t="s">
        <v>93</v>
      </c>
      <c r="C53" s="11" t="s">
        <v>137</v>
      </c>
      <c r="D53" s="4" t="s">
        <v>227</v>
      </c>
      <c r="E53" s="27">
        <v>150</v>
      </c>
      <c r="F53" s="9"/>
      <c r="G53" s="9">
        <f>E53*F53</f>
        <v>0</v>
      </c>
    </row>
    <row r="54" spans="1:10" ht="15.75">
      <c r="A54" s="29">
        <v>9</v>
      </c>
      <c r="B54" s="68" t="s">
        <v>50</v>
      </c>
      <c r="C54" s="69"/>
      <c r="D54" s="30"/>
      <c r="E54" s="31"/>
      <c r="F54" s="43"/>
      <c r="G54" s="44"/>
    </row>
    <row r="55" spans="1:10" ht="30">
      <c r="A55" s="4" t="s">
        <v>104</v>
      </c>
      <c r="B55" s="4" t="s">
        <v>211</v>
      </c>
      <c r="C55" s="5" t="s">
        <v>256</v>
      </c>
      <c r="D55" s="4" t="s">
        <v>227</v>
      </c>
      <c r="E55" s="27">
        <v>1850</v>
      </c>
      <c r="F55" s="9"/>
      <c r="G55" s="9">
        <f>E55*F55</f>
        <v>0</v>
      </c>
      <c r="J55" s="21"/>
    </row>
    <row r="56" spans="1:10" ht="18">
      <c r="A56" s="4" t="s">
        <v>96</v>
      </c>
      <c r="B56" s="4" t="s">
        <v>211</v>
      </c>
      <c r="C56" s="5" t="s">
        <v>103</v>
      </c>
      <c r="D56" s="4" t="s">
        <v>227</v>
      </c>
      <c r="E56" s="27">
        <v>1850</v>
      </c>
      <c r="F56" s="9"/>
      <c r="G56" s="9">
        <f>E56*F56</f>
        <v>0</v>
      </c>
    </row>
    <row r="57" spans="1:10" ht="30">
      <c r="A57" s="4" t="s">
        <v>97</v>
      </c>
      <c r="B57" s="4" t="s">
        <v>211</v>
      </c>
      <c r="C57" s="5" t="s">
        <v>52</v>
      </c>
      <c r="D57" s="4" t="s">
        <v>227</v>
      </c>
      <c r="E57" s="27">
        <v>150</v>
      </c>
      <c r="F57" s="9"/>
      <c r="G57" s="9">
        <f>E57*F57</f>
        <v>0</v>
      </c>
    </row>
    <row r="58" spans="1:10" ht="15.75">
      <c r="A58" s="29">
        <v>10</v>
      </c>
      <c r="B58" s="73" t="s">
        <v>197</v>
      </c>
      <c r="C58" s="74"/>
      <c r="D58" s="30"/>
      <c r="E58" s="43"/>
      <c r="F58" s="43"/>
      <c r="G58" s="44"/>
    </row>
    <row r="59" spans="1:10" ht="18">
      <c r="A59" s="10" t="s">
        <v>98</v>
      </c>
      <c r="B59" s="4" t="s">
        <v>243</v>
      </c>
      <c r="C59" s="5" t="s">
        <v>200</v>
      </c>
      <c r="D59" s="4" t="s">
        <v>45</v>
      </c>
      <c r="E59" s="27">
        <v>350</v>
      </c>
      <c r="F59" s="9"/>
      <c r="G59" s="9">
        <f>E59*F59</f>
        <v>0</v>
      </c>
    </row>
    <row r="60" spans="1:10" ht="30">
      <c r="A60" s="10" t="s">
        <v>106</v>
      </c>
      <c r="B60" s="4" t="s">
        <v>243</v>
      </c>
      <c r="C60" s="11" t="s">
        <v>198</v>
      </c>
      <c r="D60" s="4" t="s">
        <v>45</v>
      </c>
      <c r="E60" s="27">
        <v>105</v>
      </c>
      <c r="F60" s="9"/>
      <c r="G60" s="9">
        <f>F60*E60</f>
        <v>0</v>
      </c>
    </row>
    <row r="61" spans="1:10" ht="30">
      <c r="A61" s="10" t="s">
        <v>107</v>
      </c>
      <c r="B61" s="4" t="s">
        <v>243</v>
      </c>
      <c r="C61" s="11" t="s">
        <v>201</v>
      </c>
      <c r="D61" s="4" t="s">
        <v>27</v>
      </c>
      <c r="E61" s="27">
        <v>21</v>
      </c>
      <c r="F61" s="9"/>
      <c r="G61" s="9">
        <f>F61*E61</f>
        <v>0</v>
      </c>
    </row>
    <row r="62" spans="1:10" ht="60">
      <c r="A62" s="61" t="s">
        <v>204</v>
      </c>
      <c r="B62" s="62" t="s">
        <v>243</v>
      </c>
      <c r="C62" s="64" t="s">
        <v>272</v>
      </c>
      <c r="D62" s="62" t="s">
        <v>0</v>
      </c>
      <c r="E62" s="60">
        <v>678</v>
      </c>
      <c r="F62" s="63"/>
      <c r="G62" s="63">
        <f>F62*E62</f>
        <v>0</v>
      </c>
    </row>
    <row r="63" spans="1:10" ht="30">
      <c r="A63" s="10" t="s">
        <v>205</v>
      </c>
      <c r="B63" s="4" t="s">
        <v>243</v>
      </c>
      <c r="C63" s="11" t="s">
        <v>199</v>
      </c>
      <c r="D63" s="4" t="s">
        <v>3</v>
      </c>
      <c r="E63" s="27">
        <v>41</v>
      </c>
      <c r="F63" s="9"/>
      <c r="G63" s="9">
        <f>F63*E63</f>
        <v>0</v>
      </c>
      <c r="J63" s="17"/>
    </row>
    <row r="64" spans="1:10">
      <c r="A64" s="10" t="s">
        <v>206</v>
      </c>
      <c r="B64" s="4" t="s">
        <v>243</v>
      </c>
      <c r="C64" s="5" t="s">
        <v>208</v>
      </c>
      <c r="D64" s="4" t="s">
        <v>0</v>
      </c>
      <c r="E64" s="27">
        <v>12</v>
      </c>
      <c r="F64" s="9"/>
      <c r="G64" s="9">
        <f>E64*F64</f>
        <v>0</v>
      </c>
    </row>
    <row r="65" spans="1:7" ht="18">
      <c r="A65" s="10" t="s">
        <v>207</v>
      </c>
      <c r="B65" s="4" t="s">
        <v>243</v>
      </c>
      <c r="C65" s="11" t="s">
        <v>202</v>
      </c>
      <c r="D65" s="4" t="s">
        <v>45</v>
      </c>
      <c r="E65" s="27">
        <v>225</v>
      </c>
      <c r="F65" s="9"/>
      <c r="G65" s="9">
        <f>F65*E65</f>
        <v>0</v>
      </c>
    </row>
    <row r="66" spans="1:7" ht="18">
      <c r="A66" s="10" t="s">
        <v>209</v>
      </c>
      <c r="B66" s="4" t="s">
        <v>243</v>
      </c>
      <c r="C66" s="5" t="s">
        <v>126</v>
      </c>
      <c r="D66" s="4" t="s">
        <v>45</v>
      </c>
      <c r="E66" s="27">
        <v>125</v>
      </c>
      <c r="F66" s="9"/>
      <c r="G66" s="9">
        <f>E66*F66</f>
        <v>0</v>
      </c>
    </row>
    <row r="67" spans="1:7" ht="30">
      <c r="A67" s="10" t="s">
        <v>210</v>
      </c>
      <c r="B67" s="4" t="s">
        <v>243</v>
      </c>
      <c r="C67" s="5" t="s">
        <v>203</v>
      </c>
      <c r="D67" s="4" t="s">
        <v>45</v>
      </c>
      <c r="E67" s="27">
        <v>125</v>
      </c>
      <c r="F67" s="9"/>
      <c r="G67" s="9">
        <f>F67*E67</f>
        <v>0</v>
      </c>
    </row>
    <row r="68" spans="1:7" ht="15.75">
      <c r="A68" s="29">
        <v>11</v>
      </c>
      <c r="B68" s="33" t="s">
        <v>8</v>
      </c>
      <c r="C68" s="33"/>
      <c r="D68" s="30"/>
      <c r="E68" s="43"/>
      <c r="F68" s="43"/>
      <c r="G68" s="44"/>
    </row>
    <row r="69" spans="1:7" s="8" customFormat="1" ht="45">
      <c r="A69" s="10" t="s">
        <v>105</v>
      </c>
      <c r="B69" s="4" t="s">
        <v>41</v>
      </c>
      <c r="C69" s="5" t="s">
        <v>138</v>
      </c>
      <c r="D69" s="4" t="s">
        <v>3</v>
      </c>
      <c r="E69" s="9">
        <v>1</v>
      </c>
      <c r="F69" s="9"/>
      <c r="G69" s="9">
        <f>E69*F69</f>
        <v>0</v>
      </c>
    </row>
    <row r="70" spans="1:7" s="8" customFormat="1" ht="18">
      <c r="A70" s="16"/>
      <c r="B70" s="72" t="s">
        <v>90</v>
      </c>
      <c r="C70" s="72"/>
      <c r="D70" s="22"/>
      <c r="E70" s="28"/>
      <c r="F70" s="58"/>
      <c r="G70" s="15">
        <f>SUM(G8+G9+G10+G11+G12+G13+G14+G15+G17+G18+G19+G20+G22+G23+G24+G25+G27+G28+G29+G30+G31+G32+G33+G34+G36+G37+G38+G39+G40+G41+G43+G44+G45+G46+G48+G49+G50+G51+G53+G55+G56+G57+G59+G60+G61+G62+G63+G64+G65+G66+G67+G69)</f>
        <v>0</v>
      </c>
    </row>
    <row r="71" spans="1:7" s="3" customFormat="1" ht="18">
      <c r="A71" s="13" t="s">
        <v>64</v>
      </c>
      <c r="B71" s="70" t="s">
        <v>63</v>
      </c>
      <c r="C71" s="71"/>
      <c r="D71" s="12"/>
      <c r="E71" s="26"/>
      <c r="F71" s="57"/>
      <c r="G71" s="24"/>
    </row>
    <row r="72" spans="1:7" s="3" customFormat="1" ht="18">
      <c r="A72" s="29">
        <v>1</v>
      </c>
      <c r="B72" s="68" t="s">
        <v>1</v>
      </c>
      <c r="C72" s="69"/>
      <c r="D72" s="30"/>
      <c r="E72" s="43"/>
      <c r="F72" s="43"/>
      <c r="G72" s="44"/>
    </row>
    <row r="73" spans="1:7" s="3" customFormat="1" ht="30">
      <c r="A73" s="10" t="s">
        <v>9</v>
      </c>
      <c r="B73" s="4" t="s">
        <v>244</v>
      </c>
      <c r="C73" s="5" t="s">
        <v>146</v>
      </c>
      <c r="D73" s="4" t="s">
        <v>45</v>
      </c>
      <c r="E73" s="27">
        <v>830</v>
      </c>
      <c r="F73" s="9"/>
      <c r="G73" s="9">
        <f t="shared" ref="G73:G80" si="1">E73*F73</f>
        <v>0</v>
      </c>
    </row>
    <row r="74" spans="1:7" s="3" customFormat="1" ht="30">
      <c r="A74" s="10" t="s">
        <v>10</v>
      </c>
      <c r="B74" s="4" t="s">
        <v>244</v>
      </c>
      <c r="C74" s="5" t="s">
        <v>139</v>
      </c>
      <c r="D74" s="4" t="s">
        <v>45</v>
      </c>
      <c r="E74" s="27">
        <v>208</v>
      </c>
      <c r="F74" s="9"/>
      <c r="G74" s="9">
        <f t="shared" si="1"/>
        <v>0</v>
      </c>
    </row>
    <row r="75" spans="1:7" s="3" customFormat="1" ht="45">
      <c r="A75" s="10" t="s">
        <v>42</v>
      </c>
      <c r="B75" s="4" t="s">
        <v>244</v>
      </c>
      <c r="C75" s="5" t="s">
        <v>145</v>
      </c>
      <c r="D75" s="4" t="s">
        <v>227</v>
      </c>
      <c r="E75" s="27">
        <v>1685</v>
      </c>
      <c r="F75" s="9"/>
      <c r="G75" s="9">
        <f t="shared" si="1"/>
        <v>0</v>
      </c>
    </row>
    <row r="76" spans="1:7" s="3" customFormat="1" ht="30">
      <c r="A76" s="10" t="s">
        <v>74</v>
      </c>
      <c r="B76" s="4" t="s">
        <v>244</v>
      </c>
      <c r="C76" s="5" t="s">
        <v>144</v>
      </c>
      <c r="D76" s="4" t="s">
        <v>45</v>
      </c>
      <c r="E76" s="27">
        <v>212</v>
      </c>
      <c r="F76" s="9"/>
      <c r="G76" s="9">
        <f t="shared" si="1"/>
        <v>0</v>
      </c>
    </row>
    <row r="77" spans="1:7" s="3" customFormat="1" ht="45">
      <c r="A77" s="10" t="s">
        <v>75</v>
      </c>
      <c r="B77" s="4" t="s">
        <v>244</v>
      </c>
      <c r="C77" s="5" t="s">
        <v>143</v>
      </c>
      <c r="D77" s="4" t="s">
        <v>45</v>
      </c>
      <c r="E77" s="27">
        <v>500</v>
      </c>
      <c r="F77" s="9"/>
      <c r="G77" s="9">
        <f t="shared" si="1"/>
        <v>0</v>
      </c>
    </row>
    <row r="78" spans="1:7" s="3" customFormat="1" ht="18">
      <c r="A78" s="10" t="s">
        <v>76</v>
      </c>
      <c r="B78" s="4" t="s">
        <v>244</v>
      </c>
      <c r="C78" s="5" t="s">
        <v>140</v>
      </c>
      <c r="D78" s="4" t="s">
        <v>45</v>
      </c>
      <c r="E78" s="27">
        <v>212</v>
      </c>
      <c r="F78" s="9"/>
      <c r="G78" s="9">
        <f t="shared" si="1"/>
        <v>0</v>
      </c>
    </row>
    <row r="79" spans="1:7" s="3" customFormat="1" ht="30">
      <c r="A79" s="10" t="s">
        <v>77</v>
      </c>
      <c r="B79" s="4" t="s">
        <v>244</v>
      </c>
      <c r="C79" s="5" t="s">
        <v>142</v>
      </c>
      <c r="D79" s="4" t="s">
        <v>45</v>
      </c>
      <c r="E79" s="27">
        <v>325</v>
      </c>
      <c r="F79" s="9"/>
      <c r="G79" s="9">
        <f t="shared" si="1"/>
        <v>0</v>
      </c>
    </row>
    <row r="80" spans="1:7" s="3" customFormat="1" ht="30">
      <c r="A80" s="10" t="s">
        <v>78</v>
      </c>
      <c r="B80" s="4" t="s">
        <v>244</v>
      </c>
      <c r="C80" s="5" t="s">
        <v>141</v>
      </c>
      <c r="D80" s="4" t="s">
        <v>45</v>
      </c>
      <c r="E80" s="27">
        <v>325</v>
      </c>
      <c r="F80" s="9"/>
      <c r="G80" s="9">
        <f t="shared" si="1"/>
        <v>0</v>
      </c>
    </row>
    <row r="81" spans="1:7" s="3" customFormat="1" ht="18">
      <c r="A81" s="29">
        <v>2</v>
      </c>
      <c r="B81" s="73" t="s">
        <v>119</v>
      </c>
      <c r="C81" s="74"/>
      <c r="D81" s="47"/>
      <c r="E81" s="48"/>
      <c r="F81" s="48"/>
      <c r="G81" s="48"/>
    </row>
    <row r="82" spans="1:7" s="3" customFormat="1" ht="30">
      <c r="A82" s="10" t="s">
        <v>11</v>
      </c>
      <c r="B82" s="4" t="s">
        <v>244</v>
      </c>
      <c r="C82" s="5" t="s">
        <v>147</v>
      </c>
      <c r="D82" s="4" t="s">
        <v>27</v>
      </c>
      <c r="E82" s="27">
        <v>128</v>
      </c>
      <c r="F82" s="9"/>
      <c r="G82" s="9">
        <f>E82*F82</f>
        <v>0</v>
      </c>
    </row>
    <row r="83" spans="1:7" s="3" customFormat="1" ht="45">
      <c r="A83" s="10" t="s">
        <v>12</v>
      </c>
      <c r="B83" s="4" t="s">
        <v>244</v>
      </c>
      <c r="C83" s="5" t="s">
        <v>148</v>
      </c>
      <c r="D83" s="4" t="s">
        <v>111</v>
      </c>
      <c r="E83" s="27">
        <v>768</v>
      </c>
      <c r="F83" s="9"/>
      <c r="G83" s="9">
        <f>E83*F83</f>
        <v>0</v>
      </c>
    </row>
    <row r="84" spans="1:7" s="3" customFormat="1" ht="18">
      <c r="A84" s="29">
        <v>3</v>
      </c>
      <c r="B84" s="73" t="s">
        <v>118</v>
      </c>
      <c r="C84" s="74" t="s">
        <v>112</v>
      </c>
      <c r="D84" s="49"/>
      <c r="E84" s="50"/>
      <c r="F84" s="50"/>
      <c r="G84" s="50"/>
    </row>
    <row r="85" spans="1:7" s="3" customFormat="1" ht="30">
      <c r="A85" s="10" t="s">
        <v>14</v>
      </c>
      <c r="B85" s="4" t="s">
        <v>244</v>
      </c>
      <c r="C85" s="5" t="s">
        <v>121</v>
      </c>
      <c r="D85" s="4" t="s">
        <v>0</v>
      </c>
      <c r="E85" s="27">
        <v>121.4</v>
      </c>
      <c r="F85" s="9"/>
      <c r="G85" s="9">
        <f t="shared" ref="G85:G113" si="2">E85*F85</f>
        <v>0</v>
      </c>
    </row>
    <row r="86" spans="1:7" s="3" customFormat="1" ht="30">
      <c r="A86" s="10" t="s">
        <v>65</v>
      </c>
      <c r="B86" s="4" t="s">
        <v>244</v>
      </c>
      <c r="C86" s="5" t="s">
        <v>151</v>
      </c>
      <c r="D86" s="4" t="s">
        <v>113</v>
      </c>
      <c r="E86" s="27">
        <v>3</v>
      </c>
      <c r="F86" s="9"/>
      <c r="G86" s="9">
        <f t="shared" si="2"/>
        <v>0</v>
      </c>
    </row>
    <row r="87" spans="1:7" s="3" customFormat="1" ht="45">
      <c r="A87" s="10" t="s">
        <v>66</v>
      </c>
      <c r="B87" s="4" t="s">
        <v>244</v>
      </c>
      <c r="C87" s="5" t="s">
        <v>158</v>
      </c>
      <c r="D87" s="4" t="s">
        <v>114</v>
      </c>
      <c r="E87" s="27">
        <v>6</v>
      </c>
      <c r="F87" s="9"/>
      <c r="G87" s="9">
        <f t="shared" si="2"/>
        <v>0</v>
      </c>
    </row>
    <row r="88" spans="1:7" s="3" customFormat="1" ht="45">
      <c r="A88" s="10" t="s">
        <v>79</v>
      </c>
      <c r="B88" s="4" t="s">
        <v>244</v>
      </c>
      <c r="C88" s="5" t="s">
        <v>159</v>
      </c>
      <c r="D88" s="4" t="s">
        <v>114</v>
      </c>
      <c r="E88" s="27">
        <v>6</v>
      </c>
      <c r="F88" s="9"/>
      <c r="G88" s="9">
        <f t="shared" si="2"/>
        <v>0</v>
      </c>
    </row>
    <row r="89" spans="1:7" s="3" customFormat="1" ht="45">
      <c r="A89" s="10" t="s">
        <v>80</v>
      </c>
      <c r="B89" s="4" t="s">
        <v>244</v>
      </c>
      <c r="C89" s="5" t="s">
        <v>160</v>
      </c>
      <c r="D89" s="4" t="s">
        <v>114</v>
      </c>
      <c r="E89" s="27">
        <v>6</v>
      </c>
      <c r="F89" s="9"/>
      <c r="G89" s="9">
        <f t="shared" si="2"/>
        <v>0</v>
      </c>
    </row>
    <row r="90" spans="1:7" s="3" customFormat="1" ht="60">
      <c r="A90" s="10" t="s">
        <v>81</v>
      </c>
      <c r="B90" s="4" t="s">
        <v>244</v>
      </c>
      <c r="C90" s="5" t="s">
        <v>161</v>
      </c>
      <c r="D90" s="4" t="s">
        <v>0</v>
      </c>
      <c r="E90" s="27">
        <v>10</v>
      </c>
      <c r="F90" s="9"/>
      <c r="G90" s="9">
        <f t="shared" si="2"/>
        <v>0</v>
      </c>
    </row>
    <row r="91" spans="1:7" s="3" customFormat="1" ht="45">
      <c r="A91" s="10" t="s">
        <v>82</v>
      </c>
      <c r="B91" s="4" t="s">
        <v>244</v>
      </c>
      <c r="C91" s="5" t="s">
        <v>162</v>
      </c>
      <c r="D91" s="4" t="s">
        <v>117</v>
      </c>
      <c r="E91" s="27">
        <v>90</v>
      </c>
      <c r="F91" s="9"/>
      <c r="G91" s="9">
        <f t="shared" si="2"/>
        <v>0</v>
      </c>
    </row>
    <row r="92" spans="1:7" s="3" customFormat="1" ht="45">
      <c r="A92" s="10" t="s">
        <v>83</v>
      </c>
      <c r="B92" s="4" t="s">
        <v>244</v>
      </c>
      <c r="C92" s="5" t="s">
        <v>163</v>
      </c>
      <c r="D92" s="4" t="s">
        <v>114</v>
      </c>
      <c r="E92" s="27">
        <v>6</v>
      </c>
      <c r="F92" s="9"/>
      <c r="G92" s="9">
        <f t="shared" si="2"/>
        <v>0</v>
      </c>
    </row>
    <row r="93" spans="1:7" s="3" customFormat="1" ht="30">
      <c r="A93" s="10" t="s">
        <v>84</v>
      </c>
      <c r="B93" s="4" t="s">
        <v>244</v>
      </c>
      <c r="C93" s="5" t="s">
        <v>164</v>
      </c>
      <c r="D93" s="4" t="s">
        <v>115</v>
      </c>
      <c r="E93" s="27">
        <v>3</v>
      </c>
      <c r="F93" s="9"/>
      <c r="G93" s="9">
        <f t="shared" si="2"/>
        <v>0</v>
      </c>
    </row>
    <row r="94" spans="1:7" s="3" customFormat="1" ht="53.25" customHeight="1">
      <c r="A94" s="10" t="s">
        <v>85</v>
      </c>
      <c r="B94" s="4" t="s">
        <v>244</v>
      </c>
      <c r="C94" s="5" t="s">
        <v>166</v>
      </c>
      <c r="D94" s="4" t="s">
        <v>45</v>
      </c>
      <c r="E94" s="27">
        <v>0.6</v>
      </c>
      <c r="F94" s="9"/>
      <c r="G94" s="9">
        <f t="shared" si="2"/>
        <v>0</v>
      </c>
    </row>
    <row r="95" spans="1:7" s="3" customFormat="1" ht="45">
      <c r="A95" s="10" t="s">
        <v>86</v>
      </c>
      <c r="B95" s="4" t="s">
        <v>244</v>
      </c>
      <c r="C95" s="5" t="s">
        <v>167</v>
      </c>
      <c r="D95" s="4" t="s">
        <v>45</v>
      </c>
      <c r="E95" s="27">
        <v>0.3</v>
      </c>
      <c r="F95" s="9"/>
      <c r="G95" s="9">
        <f t="shared" si="2"/>
        <v>0</v>
      </c>
    </row>
    <row r="96" spans="1:7" s="3" customFormat="1" ht="30">
      <c r="A96" s="10" t="s">
        <v>87</v>
      </c>
      <c r="B96" s="4" t="s">
        <v>244</v>
      </c>
      <c r="C96" s="5" t="s">
        <v>116</v>
      </c>
      <c r="D96" s="4" t="s">
        <v>117</v>
      </c>
      <c r="E96" s="27">
        <v>90</v>
      </c>
      <c r="F96" s="9"/>
      <c r="G96" s="9">
        <f t="shared" si="2"/>
        <v>0</v>
      </c>
    </row>
    <row r="97" spans="1:7" s="3" customFormat="1" ht="30">
      <c r="A97" s="10" t="s">
        <v>88</v>
      </c>
      <c r="B97" s="4" t="s">
        <v>244</v>
      </c>
      <c r="C97" s="5" t="s">
        <v>136</v>
      </c>
      <c r="D97" s="4" t="s">
        <v>114</v>
      </c>
      <c r="E97" s="27">
        <v>6</v>
      </c>
      <c r="F97" s="9"/>
      <c r="G97" s="9">
        <f t="shared" si="2"/>
        <v>0</v>
      </c>
    </row>
    <row r="98" spans="1:7" s="3" customFormat="1" ht="30">
      <c r="A98" s="10" t="s">
        <v>89</v>
      </c>
      <c r="B98" s="4" t="s">
        <v>244</v>
      </c>
      <c r="C98" s="5" t="s">
        <v>120</v>
      </c>
      <c r="D98" s="4" t="s">
        <v>27</v>
      </c>
      <c r="E98" s="27">
        <v>29</v>
      </c>
      <c r="F98" s="9"/>
      <c r="G98" s="9">
        <f t="shared" si="2"/>
        <v>0</v>
      </c>
    </row>
    <row r="99" spans="1:7" s="3" customFormat="1" ht="30">
      <c r="A99" s="10" t="s">
        <v>169</v>
      </c>
      <c r="B99" s="4" t="s">
        <v>244</v>
      </c>
      <c r="C99" s="5" t="s">
        <v>165</v>
      </c>
      <c r="D99" s="4" t="s">
        <v>27</v>
      </c>
      <c r="E99" s="27">
        <v>4</v>
      </c>
      <c r="F99" s="9"/>
      <c r="G99" s="9">
        <f t="shared" si="2"/>
        <v>0</v>
      </c>
    </row>
    <row r="100" spans="1:7" s="3" customFormat="1" ht="45">
      <c r="A100" s="10" t="s">
        <v>170</v>
      </c>
      <c r="B100" s="4" t="s">
        <v>244</v>
      </c>
      <c r="C100" s="5" t="s">
        <v>150</v>
      </c>
      <c r="D100" s="4" t="s">
        <v>45</v>
      </c>
      <c r="E100" s="27">
        <v>2.8</v>
      </c>
      <c r="F100" s="9"/>
      <c r="G100" s="9">
        <f t="shared" si="2"/>
        <v>0</v>
      </c>
    </row>
    <row r="101" spans="1:7" s="3" customFormat="1" ht="30">
      <c r="A101" s="10" t="s">
        <v>171</v>
      </c>
      <c r="B101" s="4" t="s">
        <v>244</v>
      </c>
      <c r="C101" s="5" t="s">
        <v>168</v>
      </c>
      <c r="D101" s="4" t="s">
        <v>115</v>
      </c>
      <c r="E101" s="27">
        <v>13</v>
      </c>
      <c r="F101" s="9"/>
      <c r="G101" s="9">
        <f t="shared" si="2"/>
        <v>0</v>
      </c>
    </row>
    <row r="102" spans="1:7" s="3" customFormat="1" ht="30">
      <c r="A102" s="10" t="s">
        <v>172</v>
      </c>
      <c r="B102" s="4" t="s">
        <v>244</v>
      </c>
      <c r="C102" s="5" t="s">
        <v>157</v>
      </c>
      <c r="D102" s="4" t="s">
        <v>45</v>
      </c>
      <c r="E102" s="27">
        <v>26.8</v>
      </c>
      <c r="F102" s="9"/>
      <c r="G102" s="9">
        <f t="shared" si="2"/>
        <v>0</v>
      </c>
    </row>
    <row r="103" spans="1:7" s="3" customFormat="1" ht="45">
      <c r="A103" s="10" t="s">
        <v>173</v>
      </c>
      <c r="B103" s="4" t="s">
        <v>244</v>
      </c>
      <c r="C103" s="5" t="s">
        <v>167</v>
      </c>
      <c r="D103" s="4" t="s">
        <v>45</v>
      </c>
      <c r="E103" s="27">
        <v>12.3</v>
      </c>
      <c r="F103" s="9"/>
      <c r="G103" s="9">
        <f t="shared" si="2"/>
        <v>0</v>
      </c>
    </row>
    <row r="104" spans="1:7" s="3" customFormat="1" ht="45">
      <c r="A104" s="10" t="s">
        <v>174</v>
      </c>
      <c r="B104" s="4" t="s">
        <v>244</v>
      </c>
      <c r="C104" s="5" t="s">
        <v>166</v>
      </c>
      <c r="D104" s="4" t="s">
        <v>45</v>
      </c>
      <c r="E104" s="27">
        <v>4.0999999999999996</v>
      </c>
      <c r="F104" s="9"/>
      <c r="G104" s="9">
        <f t="shared" si="2"/>
        <v>0</v>
      </c>
    </row>
    <row r="105" spans="1:7" s="3" customFormat="1" ht="45">
      <c r="A105" s="10" t="s">
        <v>175</v>
      </c>
      <c r="B105" s="4" t="s">
        <v>244</v>
      </c>
      <c r="C105" s="5" t="s">
        <v>156</v>
      </c>
      <c r="D105" s="4" t="s">
        <v>45</v>
      </c>
      <c r="E105" s="27">
        <v>13.6</v>
      </c>
      <c r="F105" s="9"/>
      <c r="G105" s="9">
        <f t="shared" si="2"/>
        <v>0</v>
      </c>
    </row>
    <row r="106" spans="1:7" s="3" customFormat="1" ht="30">
      <c r="A106" s="10" t="s">
        <v>176</v>
      </c>
      <c r="B106" s="4" t="s">
        <v>244</v>
      </c>
      <c r="C106" s="5" t="s">
        <v>155</v>
      </c>
      <c r="D106" s="4" t="s">
        <v>45</v>
      </c>
      <c r="E106" s="27">
        <v>8.9</v>
      </c>
      <c r="F106" s="9"/>
      <c r="G106" s="9">
        <f t="shared" si="2"/>
        <v>0</v>
      </c>
    </row>
    <row r="107" spans="1:7" s="3" customFormat="1" ht="30">
      <c r="A107" s="10" t="s">
        <v>177</v>
      </c>
      <c r="B107" s="4" t="s">
        <v>244</v>
      </c>
      <c r="C107" s="5" t="s">
        <v>154</v>
      </c>
      <c r="D107" s="4" t="s">
        <v>114</v>
      </c>
      <c r="E107" s="27">
        <v>26</v>
      </c>
      <c r="F107" s="9"/>
      <c r="G107" s="9">
        <f t="shared" si="2"/>
        <v>0</v>
      </c>
    </row>
    <row r="108" spans="1:7" s="3" customFormat="1" ht="30">
      <c r="A108" s="10" t="s">
        <v>178</v>
      </c>
      <c r="B108" s="4" t="s">
        <v>244</v>
      </c>
      <c r="C108" s="5" t="s">
        <v>153</v>
      </c>
      <c r="D108" s="4" t="s">
        <v>114</v>
      </c>
      <c r="E108" s="27">
        <v>26</v>
      </c>
      <c r="F108" s="9"/>
      <c r="G108" s="9">
        <f t="shared" si="2"/>
        <v>0</v>
      </c>
    </row>
    <row r="109" spans="1:7" s="3" customFormat="1" ht="30" customHeight="1">
      <c r="A109" s="10" t="s">
        <v>179</v>
      </c>
      <c r="B109" s="4" t="s">
        <v>244</v>
      </c>
      <c r="C109" s="5" t="s">
        <v>152</v>
      </c>
      <c r="D109" s="4" t="s">
        <v>114</v>
      </c>
      <c r="E109" s="27">
        <v>26</v>
      </c>
      <c r="F109" s="9"/>
      <c r="G109" s="9">
        <f t="shared" si="2"/>
        <v>0</v>
      </c>
    </row>
    <row r="110" spans="1:7" s="3" customFormat="1" ht="48" customHeight="1">
      <c r="A110" s="10" t="s">
        <v>180</v>
      </c>
      <c r="B110" s="4" t="s">
        <v>244</v>
      </c>
      <c r="C110" s="5" t="s">
        <v>275</v>
      </c>
      <c r="D110" s="4" t="s">
        <v>0</v>
      </c>
      <c r="E110" s="27">
        <v>52</v>
      </c>
      <c r="F110" s="9"/>
      <c r="G110" s="9">
        <f t="shared" si="2"/>
        <v>0</v>
      </c>
    </row>
    <row r="111" spans="1:7" s="3" customFormat="1" ht="30">
      <c r="A111" s="10" t="s">
        <v>181</v>
      </c>
      <c r="B111" s="4" t="s">
        <v>244</v>
      </c>
      <c r="C111" s="5" t="s">
        <v>149</v>
      </c>
      <c r="D111" s="4" t="s">
        <v>117</v>
      </c>
      <c r="E111" s="27">
        <v>390</v>
      </c>
      <c r="F111" s="9"/>
      <c r="G111" s="9">
        <f t="shared" si="2"/>
        <v>0</v>
      </c>
    </row>
    <row r="112" spans="1:7" s="3" customFormat="1" ht="30">
      <c r="A112" s="10" t="s">
        <v>182</v>
      </c>
      <c r="B112" s="4" t="s">
        <v>244</v>
      </c>
      <c r="C112" s="5" t="s">
        <v>136</v>
      </c>
      <c r="D112" s="4" t="s">
        <v>114</v>
      </c>
      <c r="E112" s="27">
        <v>26</v>
      </c>
      <c r="F112" s="9"/>
      <c r="G112" s="9">
        <f t="shared" si="2"/>
        <v>0</v>
      </c>
    </row>
    <row r="113" spans="1:7" s="3" customFormat="1" ht="30">
      <c r="A113" s="10" t="s">
        <v>250</v>
      </c>
      <c r="B113" s="4" t="s">
        <v>244</v>
      </c>
      <c r="C113" s="5" t="s">
        <v>251</v>
      </c>
      <c r="D113" s="4" t="s">
        <v>114</v>
      </c>
      <c r="E113" s="27">
        <v>4</v>
      </c>
      <c r="F113" s="9"/>
      <c r="G113" s="9">
        <f t="shared" si="2"/>
        <v>0</v>
      </c>
    </row>
    <row r="114" spans="1:7" ht="18">
      <c r="A114" s="14"/>
      <c r="B114" s="72" t="s">
        <v>91</v>
      </c>
      <c r="C114" s="72"/>
      <c r="D114" s="22"/>
      <c r="E114" s="28"/>
      <c r="F114" s="58"/>
      <c r="G114" s="15">
        <f>SUM(G73+G74+G75+G76+G77+G78+G79+G80+G82+G83+G85+G86+G87+G88+G89+G90+G91+G92+G93+G94+G95+G96+G97+G98+G99+G100+G101+G102+G103+G104+G105+G106+G107+G108+G109+G110+G111+G112+G113)</f>
        <v>0</v>
      </c>
    </row>
    <row r="115" spans="1:7" ht="18">
      <c r="A115" s="13" t="s">
        <v>71</v>
      </c>
      <c r="B115" s="70" t="s">
        <v>72</v>
      </c>
      <c r="C115" s="71"/>
      <c r="D115" s="12"/>
      <c r="E115" s="26"/>
      <c r="F115" s="57"/>
      <c r="G115" s="24"/>
    </row>
    <row r="116" spans="1:7" ht="15.75">
      <c r="A116" s="29">
        <v>1</v>
      </c>
      <c r="B116" s="73" t="s">
        <v>1</v>
      </c>
      <c r="C116" s="74"/>
      <c r="D116" s="30"/>
      <c r="E116" s="43"/>
      <c r="F116" s="43"/>
      <c r="G116" s="44"/>
    </row>
    <row r="117" spans="1:7" ht="18">
      <c r="A117" s="10" t="s">
        <v>9</v>
      </c>
      <c r="B117" s="4" t="s">
        <v>245</v>
      </c>
      <c r="C117" s="5" t="s">
        <v>255</v>
      </c>
      <c r="D117" s="4" t="s">
        <v>45</v>
      </c>
      <c r="E117" s="27">
        <v>220</v>
      </c>
      <c r="F117" s="9"/>
      <c r="G117" s="9">
        <f>E117*F117</f>
        <v>0</v>
      </c>
    </row>
    <row r="118" spans="1:7" ht="30">
      <c r="A118" s="10" t="s">
        <v>10</v>
      </c>
      <c r="B118" s="4" t="s">
        <v>245</v>
      </c>
      <c r="C118" s="5" t="s">
        <v>122</v>
      </c>
      <c r="D118" s="4" t="s">
        <v>45</v>
      </c>
      <c r="E118" s="27">
        <v>65</v>
      </c>
      <c r="F118" s="9"/>
      <c r="G118" s="9">
        <f>E118*F118</f>
        <v>0</v>
      </c>
    </row>
    <row r="119" spans="1:7" ht="18">
      <c r="A119" s="10" t="s">
        <v>42</v>
      </c>
      <c r="B119" s="4" t="s">
        <v>245</v>
      </c>
      <c r="C119" s="5" t="s">
        <v>123</v>
      </c>
      <c r="D119" s="4" t="s">
        <v>45</v>
      </c>
      <c r="E119" s="27">
        <v>145</v>
      </c>
      <c r="F119" s="9"/>
      <c r="G119" s="9">
        <f>E119*F119</f>
        <v>0</v>
      </c>
    </row>
    <row r="120" spans="1:7" ht="18">
      <c r="A120" s="10" t="s">
        <v>74</v>
      </c>
      <c r="B120" s="4" t="s">
        <v>245</v>
      </c>
      <c r="C120" s="5" t="s">
        <v>126</v>
      </c>
      <c r="D120" s="4" t="s">
        <v>45</v>
      </c>
      <c r="E120" s="27">
        <v>145</v>
      </c>
      <c r="F120" s="9"/>
      <c r="G120" s="9">
        <f>E120*F120</f>
        <v>0</v>
      </c>
    </row>
    <row r="121" spans="1:7" ht="18">
      <c r="A121" s="10" t="s">
        <v>75</v>
      </c>
      <c r="B121" s="4" t="s">
        <v>245</v>
      </c>
      <c r="C121" s="5" t="s">
        <v>124</v>
      </c>
      <c r="D121" s="4" t="s">
        <v>45</v>
      </c>
      <c r="E121" s="27">
        <v>75</v>
      </c>
      <c r="F121" s="9"/>
      <c r="G121" s="9">
        <f>E121*F121</f>
        <v>0</v>
      </c>
    </row>
    <row r="122" spans="1:7" ht="18">
      <c r="A122" s="29">
        <v>2</v>
      </c>
      <c r="B122" s="73" t="s">
        <v>190</v>
      </c>
      <c r="C122" s="73"/>
      <c r="D122" s="38"/>
      <c r="E122" s="39"/>
      <c r="F122" s="56"/>
      <c r="G122" s="40"/>
    </row>
    <row r="123" spans="1:7" ht="30">
      <c r="A123" s="10" t="s">
        <v>11</v>
      </c>
      <c r="B123" s="4" t="s">
        <v>245</v>
      </c>
      <c r="C123" s="5" t="s">
        <v>276</v>
      </c>
      <c r="D123" s="4" t="s">
        <v>3</v>
      </c>
      <c r="E123" s="27">
        <v>2</v>
      </c>
      <c r="F123" s="9"/>
      <c r="G123" s="9">
        <f t="shared" ref="G123:G141" si="3">E123*F123</f>
        <v>0</v>
      </c>
    </row>
    <row r="124" spans="1:7">
      <c r="A124" s="10" t="s">
        <v>12</v>
      </c>
      <c r="B124" s="4" t="s">
        <v>245</v>
      </c>
      <c r="C124" s="5" t="s">
        <v>125</v>
      </c>
      <c r="D124" s="4" t="s">
        <v>27</v>
      </c>
      <c r="E124" s="27">
        <v>2</v>
      </c>
      <c r="F124" s="9"/>
      <c r="G124" s="9">
        <f t="shared" si="3"/>
        <v>0</v>
      </c>
    </row>
    <row r="125" spans="1:7">
      <c r="A125" s="61" t="s">
        <v>13</v>
      </c>
      <c r="B125" s="62" t="s">
        <v>245</v>
      </c>
      <c r="C125" s="59" t="s">
        <v>271</v>
      </c>
      <c r="D125" s="62" t="s">
        <v>0</v>
      </c>
      <c r="E125" s="60">
        <v>25</v>
      </c>
      <c r="F125" s="63"/>
      <c r="G125" s="63">
        <f t="shared" si="3"/>
        <v>0</v>
      </c>
    </row>
    <row r="126" spans="1:7" ht="30" customHeight="1">
      <c r="A126" s="61" t="s">
        <v>24</v>
      </c>
      <c r="B126" s="62" t="s">
        <v>245</v>
      </c>
      <c r="C126" s="59" t="s">
        <v>274</v>
      </c>
      <c r="D126" s="62" t="s">
        <v>3</v>
      </c>
      <c r="E126" s="60">
        <v>2</v>
      </c>
      <c r="F126" s="63"/>
      <c r="G126" s="63">
        <f t="shared" si="3"/>
        <v>0</v>
      </c>
    </row>
    <row r="127" spans="1:7">
      <c r="A127" s="61" t="s">
        <v>128</v>
      </c>
      <c r="B127" s="62" t="s">
        <v>245</v>
      </c>
      <c r="C127" s="59" t="s">
        <v>273</v>
      </c>
      <c r="D127" s="62" t="s">
        <v>27</v>
      </c>
      <c r="E127" s="60">
        <v>7</v>
      </c>
      <c r="F127" s="63"/>
      <c r="G127" s="63">
        <f t="shared" si="3"/>
        <v>0</v>
      </c>
    </row>
    <row r="128" spans="1:7" ht="30" customHeight="1">
      <c r="A128" s="61" t="s">
        <v>129</v>
      </c>
      <c r="B128" s="62" t="s">
        <v>245</v>
      </c>
      <c r="C128" s="59" t="s">
        <v>268</v>
      </c>
      <c r="D128" s="62" t="s">
        <v>0</v>
      </c>
      <c r="E128" s="60">
        <v>770</v>
      </c>
      <c r="F128" s="63"/>
      <c r="G128" s="63">
        <f t="shared" si="3"/>
        <v>0</v>
      </c>
    </row>
    <row r="129" spans="1:7">
      <c r="A129" s="61" t="s">
        <v>130</v>
      </c>
      <c r="B129" s="62" t="s">
        <v>245</v>
      </c>
      <c r="C129" s="59" t="s">
        <v>277</v>
      </c>
      <c r="D129" s="62" t="s">
        <v>0</v>
      </c>
      <c r="E129" s="60">
        <v>85</v>
      </c>
      <c r="F129" s="63"/>
      <c r="G129" s="63">
        <f t="shared" ref="G129" si="4">E129*F129</f>
        <v>0</v>
      </c>
    </row>
    <row r="130" spans="1:7">
      <c r="A130" s="61" t="s">
        <v>131</v>
      </c>
      <c r="B130" s="62" t="s">
        <v>245</v>
      </c>
      <c r="C130" s="59" t="s">
        <v>278</v>
      </c>
      <c r="D130" s="62" t="s">
        <v>0</v>
      </c>
      <c r="E130" s="60">
        <v>80</v>
      </c>
      <c r="F130" s="63"/>
      <c r="G130" s="63">
        <f t="shared" si="3"/>
        <v>0</v>
      </c>
    </row>
    <row r="131" spans="1:7">
      <c r="A131" s="61" t="s">
        <v>132</v>
      </c>
      <c r="B131" s="4" t="s">
        <v>245</v>
      </c>
      <c r="C131" s="5" t="s">
        <v>184</v>
      </c>
      <c r="D131" s="4" t="s">
        <v>27</v>
      </c>
      <c r="E131" s="27">
        <v>26</v>
      </c>
      <c r="F131" s="9"/>
      <c r="G131" s="9">
        <f t="shared" si="3"/>
        <v>0</v>
      </c>
    </row>
    <row r="132" spans="1:7" ht="30">
      <c r="A132" s="10" t="s">
        <v>127</v>
      </c>
      <c r="B132" s="4" t="s">
        <v>245</v>
      </c>
      <c r="C132" s="5" t="s">
        <v>185</v>
      </c>
      <c r="D132" s="4" t="s">
        <v>27</v>
      </c>
      <c r="E132" s="27">
        <v>26</v>
      </c>
      <c r="F132" s="9"/>
      <c r="G132" s="9">
        <f t="shared" si="3"/>
        <v>0</v>
      </c>
    </row>
    <row r="133" spans="1:7" ht="30">
      <c r="A133" s="10" t="s">
        <v>133</v>
      </c>
      <c r="B133" s="4" t="s">
        <v>245</v>
      </c>
      <c r="C133" s="5" t="s">
        <v>259</v>
      </c>
      <c r="D133" s="4" t="s">
        <v>27</v>
      </c>
      <c r="E133" s="27">
        <v>26</v>
      </c>
      <c r="F133" s="9"/>
      <c r="G133" s="9">
        <f t="shared" si="3"/>
        <v>0</v>
      </c>
    </row>
    <row r="134" spans="1:7" ht="30.75">
      <c r="A134" s="61" t="s">
        <v>191</v>
      </c>
      <c r="B134" s="62" t="s">
        <v>245</v>
      </c>
      <c r="C134" s="59" t="s">
        <v>269</v>
      </c>
      <c r="D134" s="62" t="s">
        <v>27</v>
      </c>
      <c r="E134" s="60">
        <v>32</v>
      </c>
      <c r="F134" s="63"/>
      <c r="G134" s="63">
        <f t="shared" si="3"/>
        <v>0</v>
      </c>
    </row>
    <row r="135" spans="1:7" ht="30">
      <c r="A135" s="10" t="s">
        <v>192</v>
      </c>
      <c r="B135" s="4" t="s">
        <v>245</v>
      </c>
      <c r="C135" s="5" t="s">
        <v>186</v>
      </c>
      <c r="D135" s="4" t="s">
        <v>3</v>
      </c>
      <c r="E135" s="27">
        <v>26</v>
      </c>
      <c r="F135" s="9"/>
      <c r="G135" s="9">
        <f t="shared" si="3"/>
        <v>0</v>
      </c>
    </row>
    <row r="136" spans="1:7" ht="30" customHeight="1">
      <c r="A136" s="61" t="s">
        <v>193</v>
      </c>
      <c r="B136" s="62" t="s">
        <v>245</v>
      </c>
      <c r="C136" s="59" t="s">
        <v>270</v>
      </c>
      <c r="D136" s="62" t="s">
        <v>27</v>
      </c>
      <c r="E136" s="60">
        <v>32</v>
      </c>
      <c r="F136" s="63"/>
      <c r="G136" s="63">
        <f t="shared" si="3"/>
        <v>0</v>
      </c>
    </row>
    <row r="137" spans="1:7" ht="30" customHeight="1">
      <c r="A137" s="10" t="s">
        <v>194</v>
      </c>
      <c r="B137" s="4" t="s">
        <v>245</v>
      </c>
      <c r="C137" s="5" t="s">
        <v>260</v>
      </c>
      <c r="D137" s="4" t="s">
        <v>3</v>
      </c>
      <c r="E137" s="27">
        <v>26</v>
      </c>
      <c r="F137" s="9"/>
      <c r="G137" s="9">
        <f t="shared" si="3"/>
        <v>0</v>
      </c>
    </row>
    <row r="138" spans="1:7">
      <c r="A138" s="10" t="s">
        <v>195</v>
      </c>
      <c r="B138" s="4" t="s">
        <v>245</v>
      </c>
      <c r="C138" s="5" t="s">
        <v>187</v>
      </c>
      <c r="D138" s="4" t="s">
        <v>3</v>
      </c>
      <c r="E138" s="27">
        <v>26</v>
      </c>
      <c r="F138" s="9"/>
      <c r="G138" s="9">
        <f t="shared" si="3"/>
        <v>0</v>
      </c>
    </row>
    <row r="139" spans="1:7">
      <c r="A139" s="10" t="s">
        <v>196</v>
      </c>
      <c r="B139" s="4" t="s">
        <v>245</v>
      </c>
      <c r="C139" s="5" t="s">
        <v>183</v>
      </c>
      <c r="D139" s="4" t="s">
        <v>3</v>
      </c>
      <c r="E139" s="27">
        <v>26</v>
      </c>
      <c r="F139" s="9"/>
      <c r="G139" s="9">
        <f t="shared" si="3"/>
        <v>0</v>
      </c>
    </row>
    <row r="140" spans="1:7" ht="30">
      <c r="A140" s="10" t="s">
        <v>266</v>
      </c>
      <c r="B140" s="4" t="s">
        <v>245</v>
      </c>
      <c r="C140" s="5" t="s">
        <v>189</v>
      </c>
      <c r="D140" s="4" t="s">
        <v>3</v>
      </c>
      <c r="E140" s="27">
        <v>1</v>
      </c>
      <c r="F140" s="9"/>
      <c r="G140" s="9">
        <f t="shared" si="3"/>
        <v>0</v>
      </c>
    </row>
    <row r="141" spans="1:7">
      <c r="A141" s="10" t="s">
        <v>267</v>
      </c>
      <c r="B141" s="4" t="s">
        <v>245</v>
      </c>
      <c r="C141" s="5" t="s">
        <v>188</v>
      </c>
      <c r="D141" s="4" t="s">
        <v>3</v>
      </c>
      <c r="E141" s="27">
        <v>1</v>
      </c>
      <c r="F141" s="9"/>
      <c r="G141" s="9">
        <f t="shared" si="3"/>
        <v>0</v>
      </c>
    </row>
    <row r="142" spans="1:7" ht="18">
      <c r="A142" s="14"/>
      <c r="B142" s="72" t="s">
        <v>92</v>
      </c>
      <c r="C142" s="72"/>
      <c r="D142" s="22"/>
      <c r="E142" s="28"/>
      <c r="F142" s="58"/>
      <c r="G142" s="15">
        <f>SUM(G117+G118+G119+G120+G121+G123+G124+G125+G126+G127+G128+G129+G130+G131+G132+G133+G134+G135+G136+G137+G138+G139+G140+G141)</f>
        <v>0</v>
      </c>
    </row>
    <row r="143" spans="1:7" ht="36">
      <c r="A143" s="75"/>
      <c r="B143" s="76"/>
      <c r="C143" s="38" t="s">
        <v>25</v>
      </c>
      <c r="D143" s="51" t="s">
        <v>51</v>
      </c>
      <c r="E143" s="52" t="s">
        <v>51</v>
      </c>
      <c r="F143" s="52" t="s">
        <v>51</v>
      </c>
      <c r="G143" s="52">
        <f>SUM(G70+G114+G142)</f>
        <v>0</v>
      </c>
    </row>
    <row r="144" spans="1:7" ht="18">
      <c r="A144" s="75"/>
      <c r="B144" s="76"/>
      <c r="C144" s="53" t="s">
        <v>46</v>
      </c>
      <c r="D144" s="54" t="s">
        <v>51</v>
      </c>
      <c r="E144" s="55" t="s">
        <v>51</v>
      </c>
      <c r="F144" s="55" t="s">
        <v>51</v>
      </c>
      <c r="G144" s="52">
        <f>G143*0.23</f>
        <v>0</v>
      </c>
    </row>
    <row r="145" spans="1:7" ht="36">
      <c r="A145" s="75"/>
      <c r="B145" s="76"/>
      <c r="C145" s="38" t="s">
        <v>26</v>
      </c>
      <c r="D145" s="51" t="s">
        <v>51</v>
      </c>
      <c r="E145" s="52" t="s">
        <v>51</v>
      </c>
      <c r="F145" s="52" t="s">
        <v>51</v>
      </c>
      <c r="G145" s="52">
        <f>G143+G144</f>
        <v>0</v>
      </c>
    </row>
    <row r="206" spans="3:7">
      <c r="C206" s="2"/>
      <c r="E206" s="17"/>
      <c r="F206" s="17"/>
      <c r="G206" s="17"/>
    </row>
  </sheetData>
  <mergeCells count="24">
    <mergeCell ref="B116:C116"/>
    <mergeCell ref="B122:C122"/>
    <mergeCell ref="A143:B143"/>
    <mergeCell ref="A144:B144"/>
    <mergeCell ref="A145:B145"/>
    <mergeCell ref="B142:C142"/>
    <mergeCell ref="B72:C72"/>
    <mergeCell ref="B115:C115"/>
    <mergeCell ref="B114:C114"/>
    <mergeCell ref="B58:C58"/>
    <mergeCell ref="B81:C81"/>
    <mergeCell ref="B84:C84"/>
    <mergeCell ref="B70:C70"/>
    <mergeCell ref="B47:C47"/>
    <mergeCell ref="B52:C52"/>
    <mergeCell ref="B6:C6"/>
    <mergeCell ref="B71:C71"/>
    <mergeCell ref="B16:C16"/>
    <mergeCell ref="B54:C54"/>
    <mergeCell ref="A2:G2"/>
    <mergeCell ref="A4:G4"/>
    <mergeCell ref="A3:G3"/>
    <mergeCell ref="B26:C26"/>
    <mergeCell ref="B35:C35"/>
  </mergeCells>
  <printOptions horizontalCentered="1"/>
  <pageMargins left="0.7" right="0.7" top="0.75" bottom="0.75" header="0.3" footer="0.3"/>
  <pageSetup paperSize="9" scale="43" fitToHeight="0" orientation="portrait" r:id="rId1"/>
  <headerFooter alignWithMargins="0"/>
  <rowBreaks count="2" manualBreakCount="2">
    <brk id="38" max="6" man="1"/>
    <brk id="9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KO</vt:lpstr>
      <vt:lpstr>KO!Obszar_wydruku</vt:lpstr>
      <vt:lpstr>KO!Tytuły_wydruku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GOTOWSKI</dc:creator>
  <cp:lastModifiedBy>Katarzyna KM. Mazur-Skoczylas</cp:lastModifiedBy>
  <cp:lastPrinted>2023-07-25T08:49:15Z</cp:lastPrinted>
  <dcterms:created xsi:type="dcterms:W3CDTF">2007-06-06T12:57:25Z</dcterms:created>
  <dcterms:modified xsi:type="dcterms:W3CDTF">2023-07-25T10:02:02Z</dcterms:modified>
</cp:coreProperties>
</file>